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20" yWindow="705" windowWidth="21555" windowHeight="9465"/>
  </bookViews>
  <sheets>
    <sheet name="PrivFYjobs by Prcnt" sheetId="1" r:id="rId1"/>
    <sheet name="Job by Number" sheetId="2" r:id="rId2"/>
  </sheets>
  <externalReferences>
    <externalReference r:id="rId3"/>
  </externalReferences>
  <definedNames>
    <definedName name="CPI">'[1]Reagan-Obama'!$F$8:$F$789</definedName>
    <definedName name="CPI_date">'[1]Reagan-Obama'!$E$8:$E$789</definedName>
  </definedNames>
  <calcPr calcId="125725"/>
</workbook>
</file>

<file path=xl/calcChain.xml><?xml version="1.0" encoding="utf-8"?>
<calcChain xmlns="http://schemas.openxmlformats.org/spreadsheetml/2006/main">
  <c r="E10" i="1"/>
  <c r="D10"/>
  <c r="D9"/>
  <c r="E9"/>
  <c r="M37"/>
  <c r="N36"/>
  <c r="M36"/>
  <c r="M38" s="1"/>
  <c r="B3" i="2" l="1"/>
  <c r="M6" i="1"/>
  <c r="C11"/>
  <c r="C12" l="1"/>
  <c r="D11"/>
  <c r="E11"/>
  <c r="C13"/>
  <c r="D13" l="1"/>
  <c r="E13"/>
  <c r="D12"/>
  <c r="E12"/>
  <c r="C14"/>
  <c r="D14" l="1"/>
  <c r="E14"/>
  <c r="B4" i="2"/>
  <c r="B6" s="1"/>
  <c r="F12" i="1"/>
  <c r="C3" i="2" s="1"/>
  <c r="C4" s="1"/>
  <c r="I12" i="1"/>
  <c r="N6" s="1"/>
  <c r="M7"/>
  <c r="M9" s="1"/>
  <c r="C15"/>
  <c r="D15" l="1"/>
  <c r="E15"/>
  <c r="N7"/>
  <c r="F13"/>
  <c r="G13"/>
  <c r="J13"/>
  <c r="I13" s="1"/>
  <c r="C16"/>
  <c r="D16" l="1"/>
  <c r="E16"/>
  <c r="B7" i="2"/>
  <c r="B9" s="1"/>
  <c r="M10" i="1"/>
  <c r="M12" s="1"/>
  <c r="J14"/>
  <c r="I14" s="1"/>
  <c r="N9" s="1"/>
  <c r="F14"/>
  <c r="G14"/>
  <c r="C17"/>
  <c r="D17" l="1"/>
  <c r="E17"/>
  <c r="J15"/>
  <c r="I15" s="1"/>
  <c r="C6" i="2"/>
  <c r="C7" s="1"/>
  <c r="F15" i="1"/>
  <c r="N10"/>
  <c r="G15"/>
  <c r="C18"/>
  <c r="D18" l="1"/>
  <c r="E18"/>
  <c r="J16"/>
  <c r="I16" s="1"/>
  <c r="N12" s="1"/>
  <c r="B10" i="2"/>
  <c r="B12" s="1"/>
  <c r="F16" i="1"/>
  <c r="G16"/>
  <c r="M13"/>
  <c r="M15" s="1"/>
  <c r="C19"/>
  <c r="D19" l="1"/>
  <c r="E19"/>
  <c r="C9" i="2"/>
  <c r="C10" s="1"/>
  <c r="F17" i="1"/>
  <c r="G17"/>
  <c r="J17"/>
  <c r="I17" s="1"/>
  <c r="C20"/>
  <c r="D20" l="1"/>
  <c r="E20"/>
  <c r="J18"/>
  <c r="I18" s="1"/>
  <c r="N15" s="1"/>
  <c r="B13" i="2"/>
  <c r="B15" s="1"/>
  <c r="N13" i="1"/>
  <c r="F18"/>
  <c r="G18"/>
  <c r="M16"/>
  <c r="M18" s="1"/>
  <c r="C21"/>
  <c r="D21" l="1"/>
  <c r="E21"/>
  <c r="C12" i="2"/>
  <c r="C13" s="1"/>
  <c r="J19" i="1"/>
  <c r="I19" s="1"/>
  <c r="B16" i="2"/>
  <c r="B18" s="1"/>
  <c r="F19" i="1"/>
  <c r="G19"/>
  <c r="M19"/>
  <c r="M21" s="1"/>
  <c r="C22"/>
  <c r="D22" l="1"/>
  <c r="E22"/>
  <c r="C15" i="2"/>
  <c r="C16" s="1"/>
  <c r="N16" i="1"/>
  <c r="N18"/>
  <c r="F20"/>
  <c r="G20"/>
  <c r="J20"/>
  <c r="I20" s="1"/>
  <c r="C23"/>
  <c r="D23" l="1"/>
  <c r="E23"/>
  <c r="G21"/>
  <c r="J21"/>
  <c r="I21" s="1"/>
  <c r="F21"/>
  <c r="C24"/>
  <c r="D24" l="1"/>
  <c r="E24"/>
  <c r="J22"/>
  <c r="I22" s="1"/>
  <c r="N21" s="1"/>
  <c r="B19" i="2"/>
  <c r="B21" s="1"/>
  <c r="F22" i="1"/>
  <c r="G22"/>
  <c r="M22"/>
  <c r="M24" s="1"/>
  <c r="C25"/>
  <c r="D25" l="1"/>
  <c r="E25"/>
  <c r="C18" i="2"/>
  <c r="C19" s="1"/>
  <c r="G23" i="1"/>
  <c r="J23"/>
  <c r="I23" s="1"/>
  <c r="F23"/>
  <c r="C26"/>
  <c r="D26" l="1"/>
  <c r="E26"/>
  <c r="J24"/>
  <c r="I24" s="1"/>
  <c r="N24" s="1"/>
  <c r="B22" i="2"/>
  <c r="B24" s="1"/>
  <c r="F24" i="1"/>
  <c r="G24"/>
  <c r="M25"/>
  <c r="M27" s="1"/>
  <c r="C27"/>
  <c r="C28" l="1"/>
  <c r="D27"/>
  <c r="E27"/>
  <c r="C21" i="2"/>
  <c r="C22" s="1"/>
  <c r="C29" i="1"/>
  <c r="N19"/>
  <c r="F25"/>
  <c r="G25"/>
  <c r="J25"/>
  <c r="I25" s="1"/>
  <c r="D29" l="1"/>
  <c r="E29"/>
  <c r="D28"/>
  <c r="E28"/>
  <c r="F27" s="1"/>
  <c r="B25" i="2"/>
  <c r="B27" s="1"/>
  <c r="N22" i="1"/>
  <c r="M28"/>
  <c r="M30" s="1"/>
  <c r="J26"/>
  <c r="I26" s="1"/>
  <c r="N27" s="1"/>
  <c r="N34" s="1"/>
  <c r="F26"/>
  <c r="G26"/>
  <c r="G32" s="1"/>
  <c r="F28" l="1"/>
  <c r="F31" s="1"/>
  <c r="C24" i="2"/>
  <c r="C25" s="1"/>
  <c r="M31" i="1"/>
  <c r="B28" i="2"/>
  <c r="J27" i="1"/>
  <c r="I27" s="1"/>
  <c r="J28"/>
  <c r="I28" s="1"/>
  <c r="F32"/>
  <c r="H32" s="1"/>
  <c r="G28"/>
  <c r="G27"/>
  <c r="C27" i="2" l="1"/>
  <c r="C28" s="1"/>
  <c r="N25" i="1"/>
  <c r="N30"/>
  <c r="N33" s="1"/>
  <c r="N28"/>
  <c r="G31"/>
  <c r="H31" s="1"/>
  <c r="H33" s="1"/>
  <c r="N31" l="1"/>
</calcChain>
</file>

<file path=xl/sharedStrings.xml><?xml version="1.0" encoding="utf-8"?>
<sst xmlns="http://schemas.openxmlformats.org/spreadsheetml/2006/main" count="78" uniqueCount="37">
  <si>
    <t>USPRIV</t>
  </si>
  <si>
    <t>lin</t>
  </si>
  <si>
    <t>Thousands of Persons</t>
  </si>
  <si>
    <t>M</t>
  </si>
  <si>
    <t>Monthly</t>
  </si>
  <si>
    <t>Truman</t>
  </si>
  <si>
    <t>All Employees: Total Private Industries</t>
  </si>
  <si>
    <t>U.S. Department of Labor: Bureau of Labor Statistics</t>
  </si>
  <si>
    <t>Ike</t>
  </si>
  <si>
    <t>date</t>
  </si>
  <si>
    <t>value</t>
  </si>
  <si>
    <t>Col-B offset</t>
  </si>
  <si>
    <t>Date</t>
  </si>
  <si>
    <t>Jobs</t>
  </si>
  <si>
    <t>Job growth</t>
  </si>
  <si>
    <t>Years</t>
  </si>
  <si>
    <t>Nixon-Ford</t>
  </si>
  <si>
    <t>Kennedy</t>
  </si>
  <si>
    <t>Carter</t>
  </si>
  <si>
    <t>LBJ</t>
  </si>
  <si>
    <t>Nixon</t>
  </si>
  <si>
    <t>Ford</t>
  </si>
  <si>
    <t>Reagan-Bush</t>
  </si>
  <si>
    <t>Reagan</t>
  </si>
  <si>
    <t>Clinton</t>
  </si>
  <si>
    <t>Bush</t>
  </si>
  <si>
    <t>Obama</t>
  </si>
  <si>
    <t>President</t>
  </si>
  <si>
    <t>JFK-LBJ</t>
  </si>
  <si>
    <t>Democrats</t>
  </si>
  <si>
    <t>Republicans:</t>
  </si>
  <si>
    <t>1939-01-01 to 2014-09-01</t>
  </si>
  <si>
    <t>jobs/year</t>
  </si>
  <si>
    <t>ratio</t>
  </si>
  <si>
    <t>years</t>
  </si>
  <si>
    <t>check</t>
  </si>
  <si>
    <t>FDR, Truman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</si>
</sst>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7" formatCode="mm/dd/yyyy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165" fontId="0" fillId="0" borderId="0" xfId="1" applyNumberFormat="1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1" applyNumberFormat="1" applyFont="1"/>
    <xf numFmtId="10" fontId="0" fillId="0" borderId="0" xfId="0" applyNumberFormat="1"/>
    <xf numFmtId="0" fontId="4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0" applyNumberFormat="1"/>
    <xf numFmtId="164" fontId="4" fillId="0" borderId="0" xfId="0" applyNumberFormat="1" applyFont="1" applyAlignment="1">
      <alignment horizontal="center"/>
    </xf>
    <xf numFmtId="0" fontId="5" fillId="0" borderId="0" xfId="3" applyAlignment="1" applyProtection="1"/>
    <xf numFmtId="1" fontId="0" fillId="0" borderId="0" xfId="0" applyNumberFormat="1" applyFont="1" applyFill="1" applyBorder="1" applyAlignment="1" applyProtection="1"/>
    <xf numFmtId="165" fontId="0" fillId="0" borderId="0" xfId="1" applyNumberFormat="1" applyFont="1"/>
    <xf numFmtId="165" fontId="0" fillId="0" borderId="0" xfId="1" applyNumberFormat="1" applyFont="1" applyAlignment="1">
      <alignment horizontal="right"/>
    </xf>
    <xf numFmtId="164" fontId="0" fillId="0" borderId="0" xfId="0" applyNumberFormat="1" applyFont="1" applyFill="1" applyBorder="1" applyAlignment="1" applyProtection="1"/>
    <xf numFmtId="167" fontId="0" fillId="0" borderId="0" xfId="0" applyNumberFormat="1"/>
    <xf numFmtId="167" fontId="3" fillId="0" borderId="0" xfId="2" applyNumberFormat="1" applyAlignment="1" applyProtection="1"/>
    <xf numFmtId="167" fontId="0" fillId="0" borderId="0" xfId="0" applyNumberFormat="1" applyFont="1" applyFill="1" applyBorder="1" applyAlignment="1" applyProtection="1"/>
    <xf numFmtId="0" fontId="0" fillId="0" borderId="0" xfId="0" applyAlignment="1">
      <alignment horizontal="right"/>
    </xf>
  </cellXfs>
  <cellStyles count="5">
    <cellStyle name="Hyperlink" xfId="2" builtinId="8"/>
    <cellStyle name="Hyperlink 2" xfId="3"/>
    <cellStyle name="Normal" xfId="0" builtinId="0"/>
    <cellStyle name="Normal 2" xfId="4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6266243447777294E-2"/>
          <c:y val="8.8321776742221456E-2"/>
          <c:w val="0.86094903762030806"/>
          <c:h val="0.79569819997195079"/>
        </c:manualLayout>
      </c:layout>
      <c:scatterChart>
        <c:scatterStyle val="lineMarker"/>
        <c:ser>
          <c:idx val="1"/>
          <c:order val="0"/>
          <c:spPr>
            <a:ln w="88900" cap="flat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'PrivFYjobs by Prcnt'!$M$6:$M$7</c:f>
              <c:numCache>
                <c:formatCode>m/d/yyyy</c:formatCode>
                <c:ptCount val="2"/>
                <c:pt idx="0">
                  <c:v>14275</c:v>
                </c:pt>
                <c:pt idx="1">
                  <c:v>19540</c:v>
                </c:pt>
              </c:numCache>
            </c:numRef>
          </c:xVal>
          <c:yVal>
            <c:numRef>
              <c:f>'PrivFYjobs by Prcnt'!$N$6:$N$7</c:f>
              <c:numCache>
                <c:formatCode>0.0%</c:formatCode>
                <c:ptCount val="2"/>
                <c:pt idx="0">
                  <c:v>3.6782140273405872E-2</c:v>
                </c:pt>
                <c:pt idx="1">
                  <c:v>3.6782140273405872E-2</c:v>
                </c:pt>
              </c:numCache>
            </c:numRef>
          </c:yVal>
        </c:ser>
        <c:ser>
          <c:idx val="2"/>
          <c:order val="1"/>
          <c:spPr>
            <a:ln w="88900" cap="flat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'PrivFYjobs by Prcnt'!$M$9:$M$10</c:f>
              <c:numCache>
                <c:formatCode>m/d/yyyy</c:formatCode>
                <c:ptCount val="2"/>
                <c:pt idx="0">
                  <c:v>19540</c:v>
                </c:pt>
                <c:pt idx="1">
                  <c:v>22462</c:v>
                </c:pt>
              </c:numCache>
            </c:numRef>
          </c:xVal>
          <c:yVal>
            <c:numRef>
              <c:f>'PrivFYjobs by Prcnt'!$N$9:$N$10</c:f>
              <c:numCache>
                <c:formatCode>0.0%</c:formatCode>
                <c:ptCount val="2"/>
                <c:pt idx="0">
                  <c:v>4.2326820629727258E-3</c:v>
                </c:pt>
                <c:pt idx="1">
                  <c:v>4.2326820629727258E-3</c:v>
                </c:pt>
              </c:numCache>
            </c:numRef>
          </c:yVal>
        </c:ser>
        <c:ser>
          <c:idx val="3"/>
          <c:order val="2"/>
          <c:spPr>
            <a:ln w="88900" cap="flat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'PrivFYjobs by Prcnt'!$M$12:$M$13</c:f>
              <c:numCache>
                <c:formatCode>m/d/yyyy</c:formatCode>
                <c:ptCount val="2"/>
                <c:pt idx="0">
                  <c:v>22462</c:v>
                </c:pt>
                <c:pt idx="1">
                  <c:v>25384</c:v>
                </c:pt>
              </c:numCache>
            </c:numRef>
          </c:xVal>
          <c:yVal>
            <c:numRef>
              <c:f>'PrivFYjobs by Prcnt'!$N$12:$N$13</c:f>
              <c:numCache>
                <c:formatCode>0.0%</c:formatCode>
                <c:ptCount val="2"/>
                <c:pt idx="0">
                  <c:v>3.2028054739807077E-2</c:v>
                </c:pt>
                <c:pt idx="1">
                  <c:v>3.2028054739807077E-2</c:v>
                </c:pt>
              </c:numCache>
            </c:numRef>
          </c:yVal>
        </c:ser>
        <c:ser>
          <c:idx val="4"/>
          <c:order val="3"/>
          <c:spPr>
            <a:ln w="88900" cap="flat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'PrivFYjobs by Prcnt'!$M$15:$M$16</c:f>
              <c:numCache>
                <c:formatCode>m/d/yyyy</c:formatCode>
                <c:ptCount val="2"/>
                <c:pt idx="0">
                  <c:v>25384</c:v>
                </c:pt>
                <c:pt idx="1">
                  <c:v>28398</c:v>
                </c:pt>
              </c:numCache>
            </c:numRef>
          </c:xVal>
          <c:yVal>
            <c:numRef>
              <c:f>'PrivFYjobs by Prcnt'!$N$15:$N$16</c:f>
              <c:numCache>
                <c:formatCode>0.0%</c:formatCode>
                <c:ptCount val="2"/>
                <c:pt idx="0">
                  <c:v>1.9108923833350222E-2</c:v>
                </c:pt>
                <c:pt idx="1">
                  <c:v>1.9108923833350222E-2</c:v>
                </c:pt>
              </c:numCache>
            </c:numRef>
          </c:yVal>
        </c:ser>
        <c:ser>
          <c:idx val="5"/>
          <c:order val="4"/>
          <c:spPr>
            <a:ln w="88900" cap="flat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'PrivFYjobs by Prcnt'!$M$18:$M$19</c:f>
              <c:numCache>
                <c:formatCode>m/d/yyyy</c:formatCode>
                <c:ptCount val="2"/>
                <c:pt idx="0">
                  <c:v>28398</c:v>
                </c:pt>
                <c:pt idx="1">
                  <c:v>29859</c:v>
                </c:pt>
              </c:numCache>
            </c:numRef>
          </c:xVal>
          <c:yVal>
            <c:numRef>
              <c:f>'PrivFYjobs by Prcnt'!$N$18:$N$19</c:f>
              <c:numCache>
                <c:formatCode>0.0%</c:formatCode>
                <c:ptCount val="2"/>
                <c:pt idx="0">
                  <c:v>2.5838346785964195E-2</c:v>
                </c:pt>
                <c:pt idx="1">
                  <c:v>2.5838346785964195E-2</c:v>
                </c:pt>
              </c:numCache>
            </c:numRef>
          </c:yVal>
        </c:ser>
        <c:ser>
          <c:idx val="6"/>
          <c:order val="5"/>
          <c:spPr>
            <a:ln w="88900" cap="flat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'PrivFYjobs by Prcnt'!$M$21:$M$22</c:f>
              <c:numCache>
                <c:formatCode>m/d/yyyy</c:formatCode>
                <c:ptCount val="2"/>
                <c:pt idx="0">
                  <c:v>29859</c:v>
                </c:pt>
                <c:pt idx="1">
                  <c:v>34242</c:v>
                </c:pt>
              </c:numCache>
            </c:numRef>
          </c:xVal>
          <c:yVal>
            <c:numRef>
              <c:f>'PrivFYjobs by Prcnt'!$N$21:$N$22</c:f>
              <c:numCache>
                <c:formatCode>0.0%</c:formatCode>
                <c:ptCount val="2"/>
                <c:pt idx="0">
                  <c:v>1.7079100270102954E-2</c:v>
                </c:pt>
                <c:pt idx="1">
                  <c:v>1.7079100270102954E-2</c:v>
                </c:pt>
              </c:numCache>
            </c:numRef>
          </c:yVal>
        </c:ser>
        <c:ser>
          <c:idx val="7"/>
          <c:order val="6"/>
          <c:spPr>
            <a:ln w="88900" cap="flat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'PrivFYjobs by Prcnt'!$M$24:$M$25</c:f>
              <c:numCache>
                <c:formatCode>m/d/yyyy</c:formatCode>
                <c:ptCount val="2"/>
                <c:pt idx="0">
                  <c:v>34242</c:v>
                </c:pt>
                <c:pt idx="1">
                  <c:v>37164</c:v>
                </c:pt>
              </c:numCache>
            </c:numRef>
          </c:xVal>
          <c:yVal>
            <c:numRef>
              <c:f>'PrivFYjobs by Prcnt'!$N$24:$N$25</c:f>
              <c:numCache>
                <c:formatCode>0.0%</c:formatCode>
                <c:ptCount val="2"/>
                <c:pt idx="0">
                  <c:v>2.2665598325571357E-2</c:v>
                </c:pt>
                <c:pt idx="1">
                  <c:v>2.2665598325571357E-2</c:v>
                </c:pt>
              </c:numCache>
            </c:numRef>
          </c:yVal>
        </c:ser>
        <c:ser>
          <c:idx val="8"/>
          <c:order val="7"/>
          <c:spPr>
            <a:ln w="88900" cap="flat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'PrivFYjobs by Prcnt'!$M$27:$M$28</c:f>
              <c:numCache>
                <c:formatCode>m/d/yyyy</c:formatCode>
                <c:ptCount val="2"/>
                <c:pt idx="0">
                  <c:v>37164</c:v>
                </c:pt>
                <c:pt idx="1">
                  <c:v>40086</c:v>
                </c:pt>
              </c:numCache>
            </c:numRef>
          </c:xVal>
          <c:yVal>
            <c:numRef>
              <c:f>'PrivFYjobs by Prcnt'!$N$27:$N$28</c:f>
              <c:numCache>
                <c:formatCode>0.0%</c:formatCode>
                <c:ptCount val="2"/>
                <c:pt idx="0">
                  <c:v>-3.1846295394118429E-3</c:v>
                </c:pt>
                <c:pt idx="1">
                  <c:v>-3.1846295394118429E-3</c:v>
                </c:pt>
              </c:numCache>
            </c:numRef>
          </c:yVal>
        </c:ser>
        <c:ser>
          <c:idx val="9"/>
          <c:order val="8"/>
          <c:spPr>
            <a:ln w="88900" cap="flat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'PrivFYjobs by Prcnt'!$M$30:$M$31</c:f>
              <c:numCache>
                <c:formatCode>m/d/yyyy</c:formatCode>
                <c:ptCount val="2"/>
                <c:pt idx="0">
                  <c:v>40086</c:v>
                </c:pt>
                <c:pt idx="1">
                  <c:v>41912</c:v>
                </c:pt>
              </c:numCache>
            </c:numRef>
          </c:xVal>
          <c:yVal>
            <c:numRef>
              <c:f>'PrivFYjobs by Prcnt'!$N$30:$N$31</c:f>
              <c:numCache>
                <c:formatCode>0.0%</c:formatCode>
                <c:ptCount val="2"/>
                <c:pt idx="0">
                  <c:v>1.7573868292323842E-2</c:v>
                </c:pt>
                <c:pt idx="1">
                  <c:v>1.7573868292323842E-2</c:v>
                </c:pt>
              </c:numCache>
            </c:numRef>
          </c:yVal>
        </c:ser>
        <c:axId val="81175680"/>
        <c:axId val="81177216"/>
      </c:scatterChart>
      <c:valAx>
        <c:axId val="81175680"/>
        <c:scaling>
          <c:orientation val="minMax"/>
          <c:max val="42000"/>
          <c:min val="14414"/>
        </c:scaling>
        <c:axPos val="b"/>
        <c:numFmt formatCode="yyyy" sourceLinked="0"/>
        <c:tickLblPos val="low"/>
        <c:txPr>
          <a:bodyPr/>
          <a:lstStyle/>
          <a:p>
            <a:pPr>
              <a:defRPr sz="1400" b="1"/>
            </a:pPr>
            <a:endParaRPr lang="en-US"/>
          </a:p>
        </c:txPr>
        <c:crossAx val="81177216"/>
        <c:crosses val="autoZero"/>
        <c:crossBetween val="midCat"/>
        <c:majorUnit val="2922"/>
      </c:valAx>
      <c:valAx>
        <c:axId val="81177216"/>
        <c:scaling>
          <c:orientation val="minMax"/>
          <c:max val="4.7000000000000014E-2"/>
          <c:min val="-1.0000000000000005E-2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81175680"/>
        <c:crosses val="autoZero"/>
        <c:crossBetween val="midCat"/>
        <c:majorUnit val="1.0000000000000005E-2"/>
      </c:valAx>
    </c:plotArea>
    <c:plotVisOnly val="1"/>
    <c:dispBlanksAs val="gap"/>
  </c:chart>
  <c:printSettings>
    <c:headerFooter/>
    <c:pageMargins b="0.75000000000000422" l="0.70000000000000062" r="0.70000000000000062" t="0.750000000000004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6266243447777294E-2"/>
          <c:y val="0.10033599810563203"/>
          <c:w val="0.86094903762030806"/>
          <c:h val="0.78368405529256568"/>
        </c:manualLayout>
      </c:layout>
      <c:scatterChart>
        <c:scatterStyle val="lineMarker"/>
        <c:ser>
          <c:idx val="1"/>
          <c:order val="0"/>
          <c:tx>
            <c:v>Truman</c:v>
          </c:tx>
          <c:spPr>
            <a:ln w="88900" cap="flat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'Job by Number'!$B$3:$B$4</c:f>
              <c:numCache>
                <c:formatCode>m/d/yyyy</c:formatCode>
                <c:ptCount val="2"/>
                <c:pt idx="0">
                  <c:v>14275</c:v>
                </c:pt>
                <c:pt idx="1">
                  <c:v>19540</c:v>
                </c:pt>
              </c:numCache>
            </c:numRef>
          </c:xVal>
          <c:yVal>
            <c:numRef>
              <c:f>'Job by Number'!$C$3:$C$4</c:f>
              <c:numCache>
                <c:formatCode>0.00</c:formatCode>
                <c:ptCount val="2"/>
                <c:pt idx="0">
                  <c:v>1.2312413793103449</c:v>
                </c:pt>
                <c:pt idx="1">
                  <c:v>1.2312413793103449</c:v>
                </c:pt>
              </c:numCache>
            </c:numRef>
          </c:yVal>
        </c:ser>
        <c:ser>
          <c:idx val="2"/>
          <c:order val="1"/>
          <c:tx>
            <c:v>Ike</c:v>
          </c:tx>
          <c:spPr>
            <a:ln w="88900" cap="flat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'Job by Number'!$B$6:$B$7</c:f>
              <c:numCache>
                <c:formatCode>m/d/yyyy</c:formatCode>
                <c:ptCount val="2"/>
                <c:pt idx="0">
                  <c:v>19540</c:v>
                </c:pt>
                <c:pt idx="1">
                  <c:v>22462</c:v>
                </c:pt>
              </c:numCache>
            </c:numRef>
          </c:xVal>
          <c:yVal>
            <c:numRef>
              <c:f>'Job by Number'!$C$6:$C$7</c:f>
              <c:numCache>
                <c:formatCode>0.00</c:formatCode>
                <c:ptCount val="2"/>
                <c:pt idx="0">
                  <c:v>0.18762499999999999</c:v>
                </c:pt>
                <c:pt idx="1">
                  <c:v>0.18762499999999999</c:v>
                </c:pt>
              </c:numCache>
            </c:numRef>
          </c:yVal>
        </c:ser>
        <c:ser>
          <c:idx val="3"/>
          <c:order val="2"/>
          <c:tx>
            <c:v>Kennedy-LBJ</c:v>
          </c:tx>
          <c:spPr>
            <a:ln w="88900" cap="flat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'Job by Number'!$B$9:$B$10</c:f>
              <c:numCache>
                <c:formatCode>m/d/yyyy</c:formatCode>
                <c:ptCount val="2"/>
                <c:pt idx="0">
                  <c:v>22462</c:v>
                </c:pt>
                <c:pt idx="1">
                  <c:v>25384</c:v>
                </c:pt>
              </c:numCache>
            </c:numRef>
          </c:xVal>
          <c:yVal>
            <c:numRef>
              <c:f>'Job by Number'!$C$9:$C$10</c:f>
              <c:numCache>
                <c:formatCode>0.00</c:formatCode>
                <c:ptCount val="2"/>
                <c:pt idx="0">
                  <c:v>1.6234999999999999</c:v>
                </c:pt>
                <c:pt idx="1">
                  <c:v>1.6234999999999999</c:v>
                </c:pt>
              </c:numCache>
            </c:numRef>
          </c:yVal>
        </c:ser>
        <c:ser>
          <c:idx val="4"/>
          <c:order val="3"/>
          <c:tx>
            <c:v>Nixon-Ford</c:v>
          </c:tx>
          <c:spPr>
            <a:ln w="88900" cap="flat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'Job by Number'!$B$12:$B$13</c:f>
              <c:numCache>
                <c:formatCode>m/d/yyyy</c:formatCode>
                <c:ptCount val="2"/>
                <c:pt idx="0">
                  <c:v>25384</c:v>
                </c:pt>
                <c:pt idx="1">
                  <c:v>28398</c:v>
                </c:pt>
              </c:numCache>
            </c:numRef>
          </c:xVal>
          <c:yVal>
            <c:numRef>
              <c:f>'Job by Number'!$C$12:$C$13</c:f>
              <c:numCache>
                <c:formatCode>0.00</c:formatCode>
                <c:ptCount val="2"/>
                <c:pt idx="0">
                  <c:v>1.1939094226940943</c:v>
                </c:pt>
                <c:pt idx="1">
                  <c:v>1.1939094226940943</c:v>
                </c:pt>
              </c:numCache>
            </c:numRef>
          </c:yVal>
        </c:ser>
        <c:ser>
          <c:idx val="5"/>
          <c:order val="4"/>
          <c:tx>
            <c:v>Carter</c:v>
          </c:tx>
          <c:spPr>
            <a:ln w="88900" cap="flat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'Job by Number'!$B$15:$B$16</c:f>
              <c:numCache>
                <c:formatCode>m/d/yyyy</c:formatCode>
                <c:ptCount val="2"/>
                <c:pt idx="0">
                  <c:v>28398</c:v>
                </c:pt>
                <c:pt idx="1">
                  <c:v>29859</c:v>
                </c:pt>
              </c:numCache>
            </c:numRef>
          </c:xVal>
          <c:yVal>
            <c:numRef>
              <c:f>'Job by Number'!$C$15:$C$16</c:f>
              <c:numCache>
                <c:formatCode>0.00</c:formatCode>
                <c:ptCount val="2"/>
                <c:pt idx="0">
                  <c:v>1.82975</c:v>
                </c:pt>
                <c:pt idx="1">
                  <c:v>1.82975</c:v>
                </c:pt>
              </c:numCache>
            </c:numRef>
          </c:yVal>
        </c:ser>
        <c:ser>
          <c:idx val="6"/>
          <c:order val="5"/>
          <c:tx>
            <c:v>Reagan-Bush</c:v>
          </c:tx>
          <c:spPr>
            <a:ln w="88900" cap="flat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'Job by Number'!$B$18:$B$19</c:f>
              <c:numCache>
                <c:formatCode>m/d/yyyy</c:formatCode>
                <c:ptCount val="2"/>
                <c:pt idx="0">
                  <c:v>29859</c:v>
                </c:pt>
                <c:pt idx="1">
                  <c:v>34242</c:v>
                </c:pt>
              </c:numCache>
            </c:numRef>
          </c:xVal>
          <c:yVal>
            <c:numRef>
              <c:f>'Job by Number'!$C$18:$C$19</c:f>
              <c:numCache>
                <c:formatCode>0.00</c:formatCode>
                <c:ptCount val="2"/>
                <c:pt idx="0">
                  <c:v>1.4135</c:v>
                </c:pt>
                <c:pt idx="1">
                  <c:v>1.4135</c:v>
                </c:pt>
              </c:numCache>
            </c:numRef>
          </c:yVal>
        </c:ser>
        <c:ser>
          <c:idx val="7"/>
          <c:order val="6"/>
          <c:tx>
            <c:v>Clinton</c:v>
          </c:tx>
          <c:spPr>
            <a:ln w="88900" cap="flat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'Job by Number'!$B$21:$B$22</c:f>
              <c:numCache>
                <c:formatCode>m/d/yyyy</c:formatCode>
                <c:ptCount val="2"/>
                <c:pt idx="0">
                  <c:v>34242</c:v>
                </c:pt>
                <c:pt idx="1">
                  <c:v>37164</c:v>
                </c:pt>
              </c:numCache>
            </c:numRef>
          </c:xVal>
          <c:yVal>
            <c:numRef>
              <c:f>'Job by Number'!$C$21:$C$22</c:f>
              <c:numCache>
                <c:formatCode>0.00</c:formatCode>
                <c:ptCount val="2"/>
                <c:pt idx="0">
                  <c:v>2.2657500000000002</c:v>
                </c:pt>
                <c:pt idx="1">
                  <c:v>2.2657500000000002</c:v>
                </c:pt>
              </c:numCache>
            </c:numRef>
          </c:yVal>
        </c:ser>
        <c:ser>
          <c:idx val="8"/>
          <c:order val="7"/>
          <c:tx>
            <c:v>Bush</c:v>
          </c:tx>
          <c:spPr>
            <a:ln w="88900" cap="flat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'Job by Number'!$B$24:$B$25</c:f>
              <c:numCache>
                <c:formatCode>m/d/yyyy</c:formatCode>
                <c:ptCount val="2"/>
                <c:pt idx="0">
                  <c:v>37164</c:v>
                </c:pt>
                <c:pt idx="1">
                  <c:v>40086</c:v>
                </c:pt>
              </c:numCache>
            </c:numRef>
          </c:xVal>
          <c:yVal>
            <c:numRef>
              <c:f>'Job by Number'!$C$24:$C$25</c:f>
              <c:numCache>
                <c:formatCode>0.00</c:formatCode>
                <c:ptCount val="2"/>
                <c:pt idx="0">
                  <c:v>-0.35162500000000002</c:v>
                </c:pt>
                <c:pt idx="1">
                  <c:v>-0.35162500000000002</c:v>
                </c:pt>
              </c:numCache>
            </c:numRef>
          </c:yVal>
        </c:ser>
        <c:ser>
          <c:idx val="9"/>
          <c:order val="8"/>
          <c:tx>
            <c:v>Obama</c:v>
          </c:tx>
          <c:spPr>
            <a:ln w="88900" cap="flat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'Job by Number'!$B$27:$B$28</c:f>
              <c:numCache>
                <c:formatCode>m/d/yyyy</c:formatCode>
                <c:ptCount val="2"/>
                <c:pt idx="0">
                  <c:v>40086</c:v>
                </c:pt>
                <c:pt idx="1">
                  <c:v>41912</c:v>
                </c:pt>
              </c:numCache>
            </c:numRef>
          </c:xVal>
          <c:yVal>
            <c:numRef>
              <c:f>'Job by Number'!$C$27:$C$28</c:f>
              <c:numCache>
                <c:formatCode>0.00</c:formatCode>
                <c:ptCount val="2"/>
                <c:pt idx="0">
                  <c:v>1.9604683734939758</c:v>
                </c:pt>
                <c:pt idx="1">
                  <c:v>1.9604683734939758</c:v>
                </c:pt>
              </c:numCache>
            </c:numRef>
          </c:yVal>
        </c:ser>
        <c:axId val="82387328"/>
        <c:axId val="82388864"/>
      </c:scatterChart>
      <c:valAx>
        <c:axId val="82387328"/>
        <c:scaling>
          <c:orientation val="minMax"/>
          <c:max val="42000"/>
          <c:min val="14414"/>
        </c:scaling>
        <c:axPos val="b"/>
        <c:numFmt formatCode="yyyy" sourceLinked="0"/>
        <c:tickLblPos val="low"/>
        <c:txPr>
          <a:bodyPr/>
          <a:lstStyle/>
          <a:p>
            <a:pPr>
              <a:defRPr sz="1400" b="1"/>
            </a:pPr>
            <a:endParaRPr lang="en-US"/>
          </a:p>
        </c:txPr>
        <c:crossAx val="82388864"/>
        <c:crosses val="autoZero"/>
        <c:crossBetween val="midCat"/>
        <c:majorUnit val="2922"/>
      </c:valAx>
      <c:valAx>
        <c:axId val="82388864"/>
        <c:scaling>
          <c:orientation val="minMax"/>
          <c:max val="2.7"/>
          <c:min val="-0.5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0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82387328"/>
        <c:crosses val="autoZero"/>
        <c:crossBetween val="midCat"/>
        <c:majorUnit val="0.5"/>
      </c:valAx>
    </c:plotArea>
    <c:plotVisOnly val="1"/>
    <c:dispBlanksAs val="gap"/>
  </c:chart>
  <c:printSettings>
    <c:headerFooter/>
    <c:pageMargins b="0.75000000000000422" l="0.70000000000000062" r="0.70000000000000062" t="0.750000000000004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273844</xdr:colOff>
      <xdr:row>14</xdr:row>
      <xdr:rowOff>35718</xdr:rowOff>
    </xdr:from>
    <xdr:to>
      <xdr:col>22</xdr:col>
      <xdr:colOff>511588</xdr:colOff>
      <xdr:row>39</xdr:row>
      <xdr:rowOff>129325</xdr:rowOff>
    </xdr:to>
    <xdr:graphicFrame macro="">
      <xdr:nvGraphicFramePr>
        <xdr:cNvPr id="4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309563</xdr:colOff>
      <xdr:row>3</xdr:row>
      <xdr:rowOff>142875</xdr:rowOff>
    </xdr:from>
    <xdr:to>
      <xdr:col>22</xdr:col>
      <xdr:colOff>83344</xdr:colOff>
      <xdr:row>13</xdr:row>
      <xdr:rowOff>0</xdr:rowOff>
    </xdr:to>
    <xdr:sp macro="" textlink="">
      <xdr:nvSpPr>
        <xdr:cNvPr id="5" name="TextBox 4"/>
        <xdr:cNvSpPr txBox="1"/>
      </xdr:nvSpPr>
      <xdr:spPr>
        <a:xfrm>
          <a:off x="11013282" y="642938"/>
          <a:ext cx="6155531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Democrats are the Job Creators — Three to One</a:t>
          </a:r>
          <a:endParaRPr lang="en-US" sz="1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>
            <a:spcBef>
              <a:spcPts val="600"/>
            </a:spcBef>
          </a:pPr>
          <a: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  <a:t>  •  Every time Democrats take the presidency, jobs are created faster.</a:t>
          </a:r>
        </a:p>
        <a:p>
          <a:pPr lvl="0"/>
          <a: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  <a:t>  •  Every time the Republicans take it back, job growth slows down.</a:t>
          </a:r>
        </a:p>
        <a:p>
          <a:pPr lvl="0"/>
          <a: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  <a:t>  •  That's been true since 1929.</a:t>
          </a:r>
        </a:p>
        <a:p>
          <a:r>
            <a:rPr lang="en-US" sz="1600">
              <a:solidFill>
                <a:schemeClr val="dk1"/>
              </a:solidFill>
              <a:latin typeface="+mn-lt"/>
              <a:ea typeface="+mn-ea"/>
              <a:cs typeface="+mn-cs"/>
            </a:rPr>
            <a:t>  •  For the 75 years with data, Democrats did three times better.</a:t>
          </a:r>
          <a:endParaRPr lang="en-US" sz="16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0.08806</cdr:x>
      <cdr:y>0.16664</cdr:y>
    </cdr:from>
    <cdr:to>
      <cdr:x>0.23488</cdr:x>
      <cdr:y>0.21458</cdr:y>
    </cdr:to>
    <cdr:sp macro="" textlink="">
      <cdr:nvSpPr>
        <cdr:cNvPr id="21" name="Rectangle 20"/>
        <cdr:cNvSpPr/>
      </cdr:nvSpPr>
      <cdr:spPr>
        <a:xfrm xmlns:a="http://schemas.openxmlformats.org/drawingml/2006/main">
          <a:off x="584188" y="699678"/>
          <a:ext cx="974028" cy="2012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0.30935</cdr:x>
      <cdr:y>0.09857</cdr:y>
    </cdr:from>
    <cdr:to>
      <cdr:x>0.45155</cdr:x>
      <cdr:y>0.22417</cdr:y>
    </cdr:to>
    <cdr:sp macro="" textlink="">
      <cdr:nvSpPr>
        <cdr:cNvPr id="49" name="Rounded Rectangle 48"/>
        <cdr:cNvSpPr/>
      </cdr:nvSpPr>
      <cdr:spPr>
        <a:xfrm xmlns:a="http://schemas.openxmlformats.org/drawingml/2006/main">
          <a:off x="2052773" y="409668"/>
          <a:ext cx="943558" cy="522018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0.77611</cdr:x>
      <cdr:y>0.6499</cdr:y>
    </cdr:from>
    <cdr:to>
      <cdr:x>0.8903</cdr:x>
      <cdr:y>0.7755</cdr:y>
    </cdr:to>
    <cdr:sp macro="" textlink="">
      <cdr:nvSpPr>
        <cdr:cNvPr id="48" name="Rounded Rectangle 47"/>
        <cdr:cNvSpPr/>
      </cdr:nvSpPr>
      <cdr:spPr>
        <a:xfrm xmlns:a="http://schemas.openxmlformats.org/drawingml/2006/main">
          <a:off x="5150015" y="2701060"/>
          <a:ext cx="757732" cy="522018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0.43258</cdr:x>
      <cdr:y>0.57207</cdr:y>
    </cdr:from>
    <cdr:to>
      <cdr:x>0.51882</cdr:x>
      <cdr:y>0.69767</cdr:y>
    </cdr:to>
    <cdr:sp macro="" textlink="">
      <cdr:nvSpPr>
        <cdr:cNvPr id="39" name="Rounded Rectangle 38"/>
        <cdr:cNvSpPr/>
      </cdr:nvSpPr>
      <cdr:spPr>
        <a:xfrm xmlns:a="http://schemas.openxmlformats.org/drawingml/2006/main">
          <a:off x="2866658" y="2369344"/>
          <a:ext cx="571500" cy="520212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0.58959</cdr:x>
      <cdr:y>0.58622</cdr:y>
    </cdr:from>
    <cdr:to>
      <cdr:x>0.68578</cdr:x>
      <cdr:y>0.68882</cdr:y>
    </cdr:to>
    <cdr:sp macro="" textlink="">
      <cdr:nvSpPr>
        <cdr:cNvPr id="7" name="Rounded Rectangle 6"/>
        <cdr:cNvSpPr/>
      </cdr:nvSpPr>
      <cdr:spPr>
        <a:xfrm xmlns:a="http://schemas.openxmlformats.org/drawingml/2006/main">
          <a:off x="3907081" y="2427960"/>
          <a:ext cx="637443" cy="424961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" name="Straight Arrow Connector 9"/>
        <cdr:cNvSpPr/>
      </cdr:nvSpPr>
      <cdr:spPr>
        <a:xfrm xmlns:a="http://schemas.openxmlformats.org/drawingml/2006/main">
          <a:off x="-10487332" y="-3902197"/>
          <a:ext cx="0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0.07734</cdr:x>
      <cdr:y>0.0078</cdr:y>
    </cdr:from>
    <cdr:to>
      <cdr:x>0.92271</cdr:x>
      <cdr:y>0.12389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511968" y="33420"/>
          <a:ext cx="5595937" cy="4974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400" b="1" baseline="0"/>
            <a:t>Percent Increase in Private-Sector Jobs per Year</a:t>
          </a:r>
        </a:p>
      </cdr:txBody>
    </cdr:sp>
  </cdr:relSizeAnchor>
  <cdr:relSizeAnchor xmlns:cdr="http://schemas.openxmlformats.org/drawingml/2006/chartDrawing">
    <cdr:from>
      <cdr:x>0.07715</cdr:x>
      <cdr:y>0.15152</cdr:y>
    </cdr:from>
    <cdr:to>
      <cdr:x>0.25116</cdr:x>
      <cdr:y>0.32258</cdr:y>
    </cdr:to>
    <cdr:sp macro="" textlink="">
      <cdr:nvSpPr>
        <cdr:cNvPr id="26" name="TextBox 25"/>
        <cdr:cNvSpPr txBox="1"/>
      </cdr:nvSpPr>
      <cdr:spPr>
        <a:xfrm xmlns:a="http://schemas.openxmlformats.org/drawingml/2006/main">
          <a:off x="512468" y="623319"/>
          <a:ext cx="1155858" cy="703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700" b="1"/>
            <a:t>Roosevelt</a:t>
          </a:r>
        </a:p>
        <a:p xmlns:a="http://schemas.openxmlformats.org/drawingml/2006/main">
          <a:pPr>
            <a:spcBef>
              <a:spcPts val="400"/>
            </a:spcBef>
          </a:pPr>
          <a:r>
            <a:rPr lang="en-US" sz="1700" b="1"/>
            <a:t>Truman</a:t>
          </a:r>
        </a:p>
      </cdr:txBody>
    </cdr:sp>
  </cdr:relSizeAnchor>
  <cdr:relSizeAnchor xmlns:cdr="http://schemas.openxmlformats.org/drawingml/2006/chartDrawing">
    <cdr:from>
      <cdr:x>0.32548</cdr:x>
      <cdr:y>0.14892</cdr:y>
    </cdr:from>
    <cdr:to>
      <cdr:x>0.43753</cdr:x>
      <cdr:y>0.3187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151691" y="629673"/>
          <a:ext cx="740745" cy="717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Kennedy</a:t>
          </a:r>
        </a:p>
        <a:p xmlns:a="http://schemas.openxmlformats.org/drawingml/2006/main">
          <a:pPr algn="ctr"/>
          <a:r>
            <a:rPr lang="en-US" sz="1700" b="1"/>
            <a:t>LBJ</a:t>
          </a:r>
        </a:p>
      </cdr:txBody>
    </cdr:sp>
  </cdr:relSizeAnchor>
  <cdr:relSizeAnchor xmlns:cdr="http://schemas.openxmlformats.org/drawingml/2006/chartDrawing">
    <cdr:from>
      <cdr:x>0.42374</cdr:x>
      <cdr:y>0.48008</cdr:y>
    </cdr:from>
    <cdr:to>
      <cdr:x>0.52745</cdr:x>
      <cdr:y>0.64283</cdr:y>
    </cdr:to>
    <cdr:sp macro="" textlink="">
      <cdr:nvSpPr>
        <cdr:cNvPr id="30" name="TextBox 29"/>
        <cdr:cNvSpPr txBox="1"/>
      </cdr:nvSpPr>
      <cdr:spPr>
        <a:xfrm xmlns:a="http://schemas.openxmlformats.org/drawingml/2006/main">
          <a:off x="2808043" y="1988343"/>
          <a:ext cx="687274" cy="6740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Nixon</a:t>
          </a:r>
        </a:p>
        <a:p xmlns:a="http://schemas.openxmlformats.org/drawingml/2006/main">
          <a:pPr algn="ctr">
            <a:spcBef>
              <a:spcPts val="0"/>
            </a:spcBef>
          </a:pPr>
          <a:r>
            <a:rPr lang="en-US" sz="1700" b="1"/>
            <a:t>Ford</a:t>
          </a:r>
        </a:p>
      </cdr:txBody>
    </cdr:sp>
  </cdr:relSizeAnchor>
  <cdr:relSizeAnchor xmlns:cdr="http://schemas.openxmlformats.org/drawingml/2006/chartDrawing">
    <cdr:from>
      <cdr:x>0.56747</cdr:x>
      <cdr:y>0.50484</cdr:y>
    </cdr:from>
    <cdr:to>
      <cdr:x>0.70789</cdr:x>
      <cdr:y>0.67467</cdr:y>
    </cdr:to>
    <cdr:sp macro="" textlink="">
      <cdr:nvSpPr>
        <cdr:cNvPr id="31" name="TextBox 30"/>
        <cdr:cNvSpPr txBox="1"/>
      </cdr:nvSpPr>
      <cdr:spPr>
        <a:xfrm xmlns:a="http://schemas.openxmlformats.org/drawingml/2006/main">
          <a:off x="3760543" y="2090920"/>
          <a:ext cx="930519" cy="7033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Reagan</a:t>
          </a:r>
        </a:p>
        <a:p xmlns:a="http://schemas.openxmlformats.org/drawingml/2006/main">
          <a:pPr algn="ctr"/>
          <a:r>
            <a:rPr lang="en-US" sz="1700" b="1" baseline="0"/>
            <a:t>Bush</a:t>
          </a:r>
          <a:endParaRPr lang="en-US" sz="1700" b="1"/>
        </a:p>
      </cdr:txBody>
    </cdr:sp>
  </cdr:relSizeAnchor>
  <cdr:relSizeAnchor xmlns:cdr="http://schemas.openxmlformats.org/drawingml/2006/chartDrawing">
    <cdr:from>
      <cdr:x>0.23439</cdr:x>
      <cdr:y>0.60365</cdr:y>
    </cdr:from>
    <cdr:to>
      <cdr:x>0.34582</cdr:x>
      <cdr:y>0.68064</cdr:y>
    </cdr:to>
    <cdr:sp macro="" textlink="">
      <cdr:nvSpPr>
        <cdr:cNvPr id="32" name="TextBox 31"/>
        <cdr:cNvSpPr txBox="1"/>
      </cdr:nvSpPr>
      <cdr:spPr>
        <a:xfrm xmlns:a="http://schemas.openxmlformats.org/drawingml/2006/main">
          <a:off x="1549496" y="2552407"/>
          <a:ext cx="736645" cy="32553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Ike</a:t>
          </a:r>
        </a:p>
      </cdr:txBody>
    </cdr:sp>
  </cdr:relSizeAnchor>
  <cdr:relSizeAnchor xmlns:cdr="http://schemas.openxmlformats.org/drawingml/2006/chartDrawing">
    <cdr:from>
      <cdr:x>0.78102</cdr:x>
      <cdr:y>0.69101</cdr:y>
    </cdr:from>
    <cdr:to>
      <cdr:x>0.90249</cdr:x>
      <cdr:y>0.768</cdr:y>
    </cdr:to>
    <cdr:sp macro="" textlink="">
      <cdr:nvSpPr>
        <cdr:cNvPr id="33" name="TextBox 32"/>
        <cdr:cNvSpPr txBox="1"/>
      </cdr:nvSpPr>
      <cdr:spPr>
        <a:xfrm xmlns:a="http://schemas.openxmlformats.org/drawingml/2006/main">
          <a:off x="5182588" y="2871914"/>
          <a:ext cx="806029" cy="3199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Bush</a:t>
          </a:r>
        </a:p>
      </cdr:txBody>
    </cdr:sp>
  </cdr:relSizeAnchor>
  <cdr:relSizeAnchor xmlns:cdr="http://schemas.openxmlformats.org/drawingml/2006/chartDrawing">
    <cdr:from>
      <cdr:x>0.69618</cdr:x>
      <cdr:y>0.33141</cdr:y>
    </cdr:from>
    <cdr:to>
      <cdr:x>0.80761</cdr:x>
      <cdr:y>0.40064</cdr:y>
    </cdr:to>
    <cdr:sp macro="" textlink="">
      <cdr:nvSpPr>
        <cdr:cNvPr id="34" name="TextBox 33"/>
        <cdr:cNvSpPr txBox="1"/>
      </cdr:nvSpPr>
      <cdr:spPr>
        <a:xfrm xmlns:a="http://schemas.openxmlformats.org/drawingml/2006/main">
          <a:off x="4649422" y="1351578"/>
          <a:ext cx="744181" cy="2823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Clinton</a:t>
          </a:r>
        </a:p>
      </cdr:txBody>
    </cdr:sp>
  </cdr:relSizeAnchor>
  <cdr:relSizeAnchor xmlns:cdr="http://schemas.openxmlformats.org/drawingml/2006/chartDrawing">
    <cdr:from>
      <cdr:x>0.85617</cdr:x>
      <cdr:y>0.40437</cdr:y>
    </cdr:from>
    <cdr:to>
      <cdr:x>0.97079</cdr:x>
      <cdr:y>0.48136</cdr:y>
    </cdr:to>
    <cdr:sp macro="" textlink="">
      <cdr:nvSpPr>
        <cdr:cNvPr id="35" name="TextBox 34"/>
        <cdr:cNvSpPr txBox="1"/>
      </cdr:nvSpPr>
      <cdr:spPr>
        <a:xfrm xmlns:a="http://schemas.openxmlformats.org/drawingml/2006/main">
          <a:off x="5717910" y="1649126"/>
          <a:ext cx="765485" cy="31398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Obama</a:t>
          </a:r>
        </a:p>
      </cdr:txBody>
    </cdr:sp>
  </cdr:relSizeAnchor>
  <cdr:relSizeAnchor xmlns:cdr="http://schemas.openxmlformats.org/drawingml/2006/chartDrawing">
    <cdr:from>
      <cdr:x>0.55121</cdr:x>
      <cdr:y>0.12879</cdr:y>
    </cdr:from>
    <cdr:to>
      <cdr:x>0.95811</cdr:x>
      <cdr:y>0.28303</cdr:y>
    </cdr:to>
    <cdr:sp macro="" textlink="">
      <cdr:nvSpPr>
        <cdr:cNvPr id="36" name="Rounded Rectangle 35"/>
        <cdr:cNvSpPr/>
      </cdr:nvSpPr>
      <cdr:spPr>
        <a:xfrm xmlns:a="http://schemas.openxmlformats.org/drawingml/2006/main">
          <a:off x="3652757" y="533422"/>
          <a:ext cx="2696454" cy="638821"/>
        </a:xfrm>
        <a:prstGeom xmlns:a="http://schemas.openxmlformats.org/drawingml/2006/main" prst="roundRect">
          <a:avLst/>
        </a:prstGeom>
        <a:solidFill xmlns:a="http://schemas.openxmlformats.org/drawingml/2006/main">
          <a:sysClr val="window" lastClr="FFFFFF">
            <a:lumMod val="95000"/>
          </a:sysClr>
        </a:solidFill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700" b="1">
              <a:solidFill>
                <a:schemeClr val="tx2"/>
              </a:solidFill>
            </a:rPr>
            <a:t>Democrats:</a:t>
          </a:r>
          <a:r>
            <a:rPr lang="en-US" sz="1700" b="1" baseline="0">
              <a:solidFill>
                <a:schemeClr val="tx2"/>
              </a:solidFill>
            </a:rPr>
            <a:t>   3 % per year</a:t>
          </a:r>
        </a:p>
        <a:p xmlns:a="http://schemas.openxmlformats.org/drawingml/2006/main">
          <a:pPr algn="l"/>
          <a:r>
            <a:rPr lang="en-US" sz="1700" b="1" baseline="0">
              <a:solidFill>
                <a:srgbClr val="C00000"/>
              </a:solidFill>
            </a:rPr>
            <a:t>Republicans: 1 % per year</a:t>
          </a:r>
          <a:endParaRPr lang="en-US" sz="1700" b="1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0.00803</cdr:x>
      <cdr:y>0.81349</cdr:y>
    </cdr:from>
    <cdr:to>
      <cdr:x>0.05925</cdr:x>
      <cdr:y>0.91663</cdr:y>
    </cdr:to>
    <cdr:sp macro="" textlink="">
      <cdr:nvSpPr>
        <cdr:cNvPr id="44" name="Rounded Rectangle 43"/>
        <cdr:cNvSpPr/>
      </cdr:nvSpPr>
      <cdr:spPr>
        <a:xfrm xmlns:a="http://schemas.openxmlformats.org/drawingml/2006/main">
          <a:off x="53340" y="3397944"/>
          <a:ext cx="339970" cy="430818"/>
        </a:xfrm>
        <a:prstGeom xmlns:a="http://schemas.openxmlformats.org/drawingml/2006/main" prst="round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0.49292</cdr:x>
      <cdr:y>0.2975</cdr:y>
    </cdr:from>
    <cdr:to>
      <cdr:x>0.59609</cdr:x>
      <cdr:y>0.37159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3266476" y="1232173"/>
          <a:ext cx="683689" cy="3068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Carter</a:t>
          </a:r>
        </a:p>
      </cdr:txBody>
    </cdr:sp>
  </cdr:relSizeAnchor>
  <cdr:relSizeAnchor xmlns:cdr="http://schemas.openxmlformats.org/drawingml/2006/chartDrawing">
    <cdr:from>
      <cdr:x>0.08364</cdr:x>
      <cdr:y>0.76564</cdr:y>
    </cdr:from>
    <cdr:to>
      <cdr:x>0.9651</cdr:x>
      <cdr:y>0.90607</cdr:y>
    </cdr:to>
    <cdr:sp macro="" textlink="">
      <cdr:nvSpPr>
        <cdr:cNvPr id="38" name="TextBox 37"/>
        <cdr:cNvSpPr txBox="1"/>
      </cdr:nvSpPr>
      <cdr:spPr>
        <a:xfrm xmlns:a="http://schemas.openxmlformats.org/drawingml/2006/main">
          <a:off x="555018" y="3182085"/>
          <a:ext cx="5849076" cy="58365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400" b="1" baseline="0"/>
            <a:t>All presidents are assigned their budget years.</a:t>
          </a:r>
        </a:p>
        <a:p xmlns:a="http://schemas.openxmlformats.org/drawingml/2006/main">
          <a:pPr algn="l"/>
          <a:r>
            <a:rPr lang="en-US" sz="1200" b="1" baseline="0"/>
            <a:t>(From start of St. Louis Fed jobs data, series USPRIV.)</a:t>
          </a:r>
        </a:p>
      </cdr:txBody>
    </cdr:sp>
  </cdr:relSizeAnchor>
  <cdr:relSizeAnchor xmlns:cdr="http://schemas.openxmlformats.org/drawingml/2006/chartDrawing">
    <cdr:from>
      <cdr:x>0.24461</cdr:x>
      <cdr:y>0.24741</cdr:y>
    </cdr:from>
    <cdr:to>
      <cdr:x>0.24461</cdr:x>
      <cdr:y>0.66889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1624818" y="1017780"/>
          <a:ext cx="0" cy="1733909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C00000"/>
          </a:solidFill>
          <a:tailEnd type="triangle"/>
        </a:ln>
        <a:effectLst xmlns:a="http://schemas.openxmlformats.org/drawingml/2006/main">
          <a:outerShdw blurRad="50800" dist="254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0.33639</cdr:x>
      <cdr:y>0.31555</cdr:y>
    </cdr:from>
    <cdr:to>
      <cdr:x>0.33639</cdr:x>
      <cdr:y>0.66583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V="1">
          <a:off x="2229216" y="1306940"/>
          <a:ext cx="0" cy="1450731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0070C0"/>
          </a:solidFill>
          <a:tailEnd type="triangle"/>
        </a:ln>
        <a:effectLst xmlns:a="http://schemas.openxmlformats.org/drawingml/2006/main">
          <a:outerShdw blurRad="50800" dist="254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0.42815</cdr:x>
      <cdr:y>0.31371</cdr:y>
    </cdr:from>
    <cdr:to>
      <cdr:x>0.42815</cdr:x>
      <cdr:y>0.46239</cdr:y>
    </cdr:to>
    <cdr:cxnSp macro="">
      <cdr:nvCxnSpPr>
        <cdr:cNvPr id="29" name="Straight Arrow Connector 28"/>
        <cdr:cNvCxnSpPr/>
      </cdr:nvCxnSpPr>
      <cdr:spPr>
        <a:xfrm xmlns:a="http://schemas.openxmlformats.org/drawingml/2006/main">
          <a:off x="2837264" y="1299303"/>
          <a:ext cx="0" cy="615772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C00000"/>
          </a:solidFill>
          <a:tailEnd type="triangle"/>
        </a:ln>
        <a:effectLst xmlns:a="http://schemas.openxmlformats.org/drawingml/2006/main">
          <a:outerShdw blurRad="50800" dist="254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0.52325</cdr:x>
      <cdr:y>0.39693</cdr:y>
    </cdr:from>
    <cdr:to>
      <cdr:x>0.52325</cdr:x>
      <cdr:y>0.46062</cdr:y>
    </cdr:to>
    <cdr:cxnSp macro="">
      <cdr:nvCxnSpPr>
        <cdr:cNvPr id="41" name="Straight Arrow Connector 40"/>
        <cdr:cNvCxnSpPr/>
      </cdr:nvCxnSpPr>
      <cdr:spPr>
        <a:xfrm xmlns:a="http://schemas.openxmlformats.org/drawingml/2006/main" flipV="1">
          <a:off x="3467466" y="1643980"/>
          <a:ext cx="0" cy="263768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0070C0"/>
          </a:solidFill>
          <a:tailEnd type="triangle"/>
        </a:ln>
        <a:effectLst xmlns:a="http://schemas.openxmlformats.org/drawingml/2006/main">
          <a:outerShdw blurRad="50800" dist="254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0.56746</cdr:x>
      <cdr:y>0.39862</cdr:y>
    </cdr:from>
    <cdr:to>
      <cdr:x>0.56746</cdr:x>
      <cdr:y>0.496</cdr:y>
    </cdr:to>
    <cdr:cxnSp macro="">
      <cdr:nvCxnSpPr>
        <cdr:cNvPr id="42" name="Straight Arrow Connector 41"/>
        <cdr:cNvCxnSpPr/>
      </cdr:nvCxnSpPr>
      <cdr:spPr>
        <a:xfrm xmlns:a="http://schemas.openxmlformats.org/drawingml/2006/main">
          <a:off x="3760456" y="1650995"/>
          <a:ext cx="0" cy="403291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C00000"/>
          </a:solidFill>
          <a:tailEnd type="triangle"/>
        </a:ln>
        <a:effectLst xmlns:a="http://schemas.openxmlformats.org/drawingml/2006/main">
          <a:outerShdw blurRad="50800" dist="254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0.70535</cdr:x>
      <cdr:y>0.43814</cdr:y>
    </cdr:from>
    <cdr:to>
      <cdr:x>0.70535</cdr:x>
      <cdr:y>0.4939</cdr:y>
    </cdr:to>
    <cdr:cxnSp macro="">
      <cdr:nvCxnSpPr>
        <cdr:cNvPr id="43" name="Straight Arrow Connector 42"/>
        <cdr:cNvCxnSpPr/>
      </cdr:nvCxnSpPr>
      <cdr:spPr>
        <a:xfrm xmlns:a="http://schemas.openxmlformats.org/drawingml/2006/main" flipV="1">
          <a:off x="4682496" y="1822999"/>
          <a:ext cx="0" cy="232020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0070C0"/>
          </a:solidFill>
          <a:tailEnd type="triangle"/>
        </a:ln>
        <a:effectLst xmlns:a="http://schemas.openxmlformats.org/drawingml/2006/main">
          <a:outerShdw blurRad="50800" dist="254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0.79585</cdr:x>
      <cdr:y>0.44533</cdr:y>
    </cdr:from>
    <cdr:to>
      <cdr:x>0.79585</cdr:x>
      <cdr:y>0.77272</cdr:y>
    </cdr:to>
    <cdr:cxnSp macro="">
      <cdr:nvCxnSpPr>
        <cdr:cNvPr id="45" name="Straight Arrow Connector 44"/>
        <cdr:cNvCxnSpPr/>
      </cdr:nvCxnSpPr>
      <cdr:spPr>
        <a:xfrm xmlns:a="http://schemas.openxmlformats.org/drawingml/2006/main">
          <a:off x="5270175" y="1840991"/>
          <a:ext cx="0" cy="1353424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C00000"/>
          </a:solidFill>
          <a:tailEnd type="triangle"/>
        </a:ln>
        <a:effectLst xmlns:a="http://schemas.openxmlformats.org/drawingml/2006/main">
          <a:outerShdw blurRad="50800" dist="254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0.88737</cdr:x>
      <cdr:y>0.51482</cdr:y>
    </cdr:from>
    <cdr:to>
      <cdr:x>0.88737</cdr:x>
      <cdr:y>0.7696</cdr:y>
    </cdr:to>
    <cdr:cxnSp macro="">
      <cdr:nvCxnSpPr>
        <cdr:cNvPr id="47" name="Straight Arrow Connector 46"/>
        <cdr:cNvCxnSpPr/>
      </cdr:nvCxnSpPr>
      <cdr:spPr>
        <a:xfrm xmlns:a="http://schemas.openxmlformats.org/drawingml/2006/main" flipV="1">
          <a:off x="5890834" y="2184569"/>
          <a:ext cx="0" cy="1081110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0070C0"/>
          </a:solidFill>
          <a:tailEnd type="triangle"/>
        </a:ln>
        <a:effectLst xmlns:a="http://schemas.openxmlformats.org/drawingml/2006/main">
          <a:outerShdw blurRad="50800" dist="254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</xdr:row>
      <xdr:rowOff>66675</xdr:rowOff>
    </xdr:from>
    <xdr:to>
      <xdr:col>14</xdr:col>
      <xdr:colOff>418719</xdr:colOff>
      <xdr:row>26</xdr:row>
      <xdr:rowOff>113014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0.09821</cdr:x>
      <cdr:y>0.4762</cdr:y>
    </cdr:from>
    <cdr:to>
      <cdr:x>0.23132</cdr:x>
      <cdr:y>0.61025</cdr:y>
    </cdr:to>
    <cdr:sp macro="" textlink="">
      <cdr:nvSpPr>
        <cdr:cNvPr id="36" name="Rectangle 35"/>
        <cdr:cNvSpPr/>
      </cdr:nvSpPr>
      <cdr:spPr>
        <a:xfrm xmlns:a="http://schemas.openxmlformats.org/drawingml/2006/main">
          <a:off x="650220" y="1974323"/>
          <a:ext cx="881298" cy="55576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0.59019</cdr:x>
      <cdr:y>0.47847</cdr:y>
    </cdr:from>
    <cdr:to>
      <cdr:x>0.68319</cdr:x>
      <cdr:y>0.61801</cdr:y>
    </cdr:to>
    <cdr:sp macro="" textlink="">
      <cdr:nvSpPr>
        <cdr:cNvPr id="47" name="Rectangle 46"/>
        <cdr:cNvSpPr/>
      </cdr:nvSpPr>
      <cdr:spPr>
        <a:xfrm xmlns:a="http://schemas.openxmlformats.org/drawingml/2006/main">
          <a:off x="3901636" y="2028114"/>
          <a:ext cx="614794" cy="5914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0.31655</cdr:x>
      <cdr:y>0.21698</cdr:y>
    </cdr:from>
    <cdr:to>
      <cdr:x>0.46595</cdr:x>
      <cdr:y>0.29766</cdr:y>
    </cdr:to>
    <cdr:sp macro="" textlink="">
      <cdr:nvSpPr>
        <cdr:cNvPr id="39" name="Rectangle 38"/>
        <cdr:cNvSpPr/>
      </cdr:nvSpPr>
      <cdr:spPr>
        <a:xfrm xmlns:a="http://schemas.openxmlformats.org/drawingml/2006/main">
          <a:off x="2101452" y="905660"/>
          <a:ext cx="991799" cy="3367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0.4188</cdr:x>
      <cdr:y>0.48945</cdr:y>
    </cdr:from>
    <cdr:to>
      <cdr:x>0.53742</cdr:x>
      <cdr:y>0.57013</cdr:y>
    </cdr:to>
    <cdr:sp macro="" textlink="">
      <cdr:nvSpPr>
        <cdr:cNvPr id="45" name="Rectangle 44"/>
        <cdr:cNvSpPr/>
      </cdr:nvSpPr>
      <cdr:spPr>
        <a:xfrm xmlns:a="http://schemas.openxmlformats.org/drawingml/2006/main">
          <a:off x="2772217" y="2101168"/>
          <a:ext cx="785220" cy="3463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0.79545</cdr:x>
      <cdr:y>0.22787</cdr:y>
    </cdr:from>
    <cdr:to>
      <cdr:x>0.79677</cdr:x>
      <cdr:y>0.83334</cdr:y>
    </cdr:to>
    <cdr:sp macro="" textlink="">
      <cdr:nvSpPr>
        <cdr:cNvPr id="9" name="Straight Arrow Connector 8"/>
        <cdr:cNvSpPr/>
      </cdr:nvSpPr>
      <cdr:spPr>
        <a:xfrm xmlns:a="http://schemas.openxmlformats.org/drawingml/2006/main" flipH="1">
          <a:off x="5280630" y="969169"/>
          <a:ext cx="8769" cy="257520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" name="Straight Arrow Connector 9"/>
        <cdr:cNvSpPr/>
      </cdr:nvSpPr>
      <cdr:spPr>
        <a:xfrm xmlns:a="http://schemas.openxmlformats.org/drawingml/2006/main">
          <a:off x="-10487332" y="-3902197"/>
          <a:ext cx="0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0.33677</cdr:x>
      <cdr:y>0.37629</cdr:y>
    </cdr:from>
    <cdr:to>
      <cdr:x>0.3375</cdr:x>
      <cdr:y>0.70477</cdr:y>
    </cdr:to>
    <cdr:sp macro="" textlink="">
      <cdr:nvSpPr>
        <cdr:cNvPr id="14" name="Straight Arrow Connector 13"/>
        <cdr:cNvSpPr/>
      </cdr:nvSpPr>
      <cdr:spPr>
        <a:xfrm xmlns:a="http://schemas.openxmlformats.org/drawingml/2006/main" flipH="1">
          <a:off x="2229251" y="1615391"/>
          <a:ext cx="4832" cy="141013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1">
              <a:lumMod val="75000"/>
            </a:schemeClr>
          </a:solidFill>
          <a:headEnd type="arrow"/>
          <a:tailEnd type="non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0.52237</cdr:x>
      <cdr:y>0.3246</cdr:y>
    </cdr:from>
    <cdr:to>
      <cdr:x>0.52312</cdr:x>
      <cdr:y>0.45596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flipH="1">
          <a:off x="3467802" y="1380602"/>
          <a:ext cx="4979" cy="55870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1">
              <a:lumMod val="75000"/>
            </a:schemeClr>
          </a:solidFill>
          <a:headEnd type="arrow"/>
          <a:tailEnd type="non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0.70517</cdr:x>
      <cdr:y>0.21984</cdr:y>
    </cdr:from>
    <cdr:to>
      <cdr:x>0.70541</cdr:x>
      <cdr:y>0.4008</cdr:y>
    </cdr:to>
    <cdr:sp macro="" textlink="">
      <cdr:nvSpPr>
        <cdr:cNvPr id="20" name="Straight Arrow Connector 19"/>
        <cdr:cNvSpPr/>
      </cdr:nvSpPr>
      <cdr:spPr>
        <a:xfrm xmlns:a="http://schemas.openxmlformats.org/drawingml/2006/main" flipH="1" flipV="1">
          <a:off x="4681302" y="935009"/>
          <a:ext cx="1593" cy="76966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1">
              <a:lumMod val="75000"/>
            </a:schemeClr>
          </a:solidFill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0.56777</cdr:x>
      <cdr:y>0.32443</cdr:y>
    </cdr:from>
    <cdr:to>
      <cdr:x>0.56777</cdr:x>
      <cdr:y>0.40148</cdr:y>
    </cdr:to>
    <cdr:cxnSp macro="">
      <cdr:nvCxnSpPr>
        <cdr:cNvPr id="24" name="Straight Arrow Connector 23"/>
        <cdr:cNvCxnSpPr/>
      </cdr:nvCxnSpPr>
      <cdr:spPr>
        <a:xfrm xmlns:a="http://schemas.openxmlformats.org/drawingml/2006/main">
          <a:off x="3769190" y="1379853"/>
          <a:ext cx="0" cy="32770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>
          <a:outerShdw blurRad="40000" dist="20000" dir="5400000" rotWithShape="0">
            <a:srgbClr val="000000">
              <a:alpha val="38000"/>
            </a:srgbClr>
          </a:outerShdw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0.03232</cdr:x>
      <cdr:y>0.0078</cdr:y>
    </cdr:from>
    <cdr:to>
      <cdr:x>0.96781</cdr:x>
      <cdr:y>0.12389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14559" y="32580"/>
          <a:ext cx="6210300" cy="4849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400" b="1" baseline="0"/>
            <a:t>Millions of Private-Sector Jobs per Year</a:t>
          </a:r>
        </a:p>
      </cdr:txBody>
    </cdr:sp>
  </cdr:relSizeAnchor>
  <cdr:relSizeAnchor xmlns:cdr="http://schemas.openxmlformats.org/drawingml/2006/chartDrawing">
    <cdr:from>
      <cdr:x>0.08995</cdr:x>
      <cdr:y>0.37955</cdr:y>
    </cdr:from>
    <cdr:to>
      <cdr:x>0.237</cdr:x>
      <cdr:y>0.55073</cdr:y>
    </cdr:to>
    <cdr:sp macro="" textlink="">
      <cdr:nvSpPr>
        <cdr:cNvPr id="26" name="TextBox 25"/>
        <cdr:cNvSpPr txBox="1"/>
      </cdr:nvSpPr>
      <cdr:spPr>
        <a:xfrm xmlns:a="http://schemas.openxmlformats.org/drawingml/2006/main">
          <a:off x="596507" y="1606016"/>
          <a:ext cx="975167" cy="724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Roosevelt</a:t>
          </a:r>
        </a:p>
        <a:p xmlns:a="http://schemas.openxmlformats.org/drawingml/2006/main">
          <a:pPr algn="ctr">
            <a:spcBef>
              <a:spcPts val="600"/>
            </a:spcBef>
          </a:pPr>
          <a:r>
            <a:rPr lang="en-US" sz="1700" b="1"/>
            <a:t>Truman</a:t>
          </a:r>
        </a:p>
      </cdr:txBody>
    </cdr:sp>
  </cdr:relSizeAnchor>
  <cdr:relSizeAnchor xmlns:cdr="http://schemas.openxmlformats.org/drawingml/2006/chartDrawing">
    <cdr:from>
      <cdr:x>0.32651</cdr:x>
      <cdr:y>0.21214</cdr:y>
    </cdr:from>
    <cdr:to>
      <cdr:x>0.43856</cdr:x>
      <cdr:y>0.40564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167544" y="885435"/>
          <a:ext cx="743849" cy="807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Kennedy</a:t>
          </a:r>
        </a:p>
        <a:p xmlns:a="http://schemas.openxmlformats.org/drawingml/2006/main">
          <a:pPr algn="ctr"/>
          <a:r>
            <a:rPr lang="en-US" sz="1700" b="1"/>
            <a:t>LBJ</a:t>
          </a:r>
        </a:p>
      </cdr:txBody>
    </cdr:sp>
  </cdr:relSizeAnchor>
  <cdr:relSizeAnchor xmlns:cdr="http://schemas.openxmlformats.org/drawingml/2006/chartDrawing">
    <cdr:from>
      <cdr:x>0.41722</cdr:x>
      <cdr:y>0.46613</cdr:y>
    </cdr:from>
    <cdr:to>
      <cdr:x>0.53498</cdr:x>
      <cdr:y>0.645</cdr:y>
    </cdr:to>
    <cdr:sp macro="" textlink="">
      <cdr:nvSpPr>
        <cdr:cNvPr id="30" name="TextBox 29"/>
        <cdr:cNvSpPr txBox="1"/>
      </cdr:nvSpPr>
      <cdr:spPr>
        <a:xfrm xmlns:a="http://schemas.openxmlformats.org/drawingml/2006/main">
          <a:off x="2761772" y="2001070"/>
          <a:ext cx="779511" cy="76787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Nixon</a:t>
          </a:r>
        </a:p>
        <a:p xmlns:a="http://schemas.openxmlformats.org/drawingml/2006/main">
          <a:pPr algn="ctr">
            <a:spcBef>
              <a:spcPts val="0"/>
            </a:spcBef>
          </a:pPr>
          <a:r>
            <a:rPr lang="en-US" sz="1700" b="1"/>
            <a:t>Ford</a:t>
          </a:r>
        </a:p>
      </cdr:txBody>
    </cdr:sp>
  </cdr:relSizeAnchor>
  <cdr:relSizeAnchor xmlns:cdr="http://schemas.openxmlformats.org/drawingml/2006/chartDrawing">
    <cdr:from>
      <cdr:x>0.55385</cdr:x>
      <cdr:y>0.41985</cdr:y>
    </cdr:from>
    <cdr:to>
      <cdr:x>0.72168</cdr:x>
      <cdr:y>0.56898</cdr:y>
    </cdr:to>
    <cdr:sp macro="" textlink="">
      <cdr:nvSpPr>
        <cdr:cNvPr id="31" name="TextBox 30"/>
        <cdr:cNvSpPr txBox="1"/>
      </cdr:nvSpPr>
      <cdr:spPr>
        <a:xfrm xmlns:a="http://schemas.openxmlformats.org/drawingml/2006/main">
          <a:off x="3661399" y="1779659"/>
          <a:ext cx="1109528" cy="63211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Reagan</a:t>
          </a:r>
          <a:endParaRPr lang="en-US" sz="800" b="1"/>
        </a:p>
        <a:p xmlns:a="http://schemas.openxmlformats.org/drawingml/2006/main">
          <a:pPr algn="ctr"/>
          <a:r>
            <a:rPr lang="en-US" sz="1700" b="1" baseline="0"/>
            <a:t>Bush</a:t>
          </a:r>
          <a:endParaRPr lang="en-US" sz="1700" b="1"/>
        </a:p>
      </cdr:txBody>
    </cdr:sp>
  </cdr:relSizeAnchor>
  <cdr:relSizeAnchor xmlns:cdr="http://schemas.openxmlformats.org/drawingml/2006/chartDrawing">
    <cdr:from>
      <cdr:x>0.23557</cdr:x>
      <cdr:y>0.62822</cdr:y>
    </cdr:from>
    <cdr:to>
      <cdr:x>0.347</cdr:x>
      <cdr:y>0.70521</cdr:y>
    </cdr:to>
    <cdr:sp macro="" textlink="">
      <cdr:nvSpPr>
        <cdr:cNvPr id="32" name="TextBox 31"/>
        <cdr:cNvSpPr txBox="1"/>
      </cdr:nvSpPr>
      <cdr:spPr>
        <a:xfrm xmlns:a="http://schemas.openxmlformats.org/drawingml/2006/main">
          <a:off x="1559323" y="2696886"/>
          <a:ext cx="737610" cy="33051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Ike</a:t>
          </a:r>
        </a:p>
      </cdr:txBody>
    </cdr:sp>
  </cdr:relSizeAnchor>
  <cdr:relSizeAnchor xmlns:cdr="http://schemas.openxmlformats.org/drawingml/2006/chartDrawing">
    <cdr:from>
      <cdr:x>0.77054</cdr:x>
      <cdr:y>0.75896</cdr:y>
    </cdr:from>
    <cdr:to>
      <cdr:x>0.91896</cdr:x>
      <cdr:y>0.86634</cdr:y>
    </cdr:to>
    <cdr:sp macro="" textlink="">
      <cdr:nvSpPr>
        <cdr:cNvPr id="33" name="TextBox 32"/>
        <cdr:cNvSpPr txBox="1"/>
      </cdr:nvSpPr>
      <cdr:spPr>
        <a:xfrm xmlns:a="http://schemas.openxmlformats.org/drawingml/2006/main">
          <a:off x="5093913" y="3217069"/>
          <a:ext cx="981154" cy="45516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Bush</a:t>
          </a:r>
        </a:p>
      </cdr:txBody>
    </cdr:sp>
  </cdr:relSizeAnchor>
  <cdr:relSizeAnchor xmlns:cdr="http://schemas.openxmlformats.org/drawingml/2006/chartDrawing">
    <cdr:from>
      <cdr:x>0.68614</cdr:x>
      <cdr:y>0.12086</cdr:y>
    </cdr:from>
    <cdr:to>
      <cdr:x>0.81411</cdr:x>
      <cdr:y>0.19009</cdr:y>
    </cdr:to>
    <cdr:sp macro="" textlink="">
      <cdr:nvSpPr>
        <cdr:cNvPr id="34" name="TextBox 33"/>
        <cdr:cNvSpPr txBox="1"/>
      </cdr:nvSpPr>
      <cdr:spPr>
        <a:xfrm xmlns:a="http://schemas.openxmlformats.org/drawingml/2006/main">
          <a:off x="4563713" y="494839"/>
          <a:ext cx="851098" cy="2834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Clinton</a:t>
          </a:r>
        </a:p>
      </cdr:txBody>
    </cdr:sp>
  </cdr:relSizeAnchor>
  <cdr:relSizeAnchor xmlns:cdr="http://schemas.openxmlformats.org/drawingml/2006/chartDrawing">
    <cdr:from>
      <cdr:x>0.85298</cdr:x>
      <cdr:y>0.18953</cdr:y>
    </cdr:from>
    <cdr:to>
      <cdr:x>0.9676</cdr:x>
      <cdr:y>0.26652</cdr:y>
    </cdr:to>
    <cdr:sp macro="" textlink="">
      <cdr:nvSpPr>
        <cdr:cNvPr id="35" name="TextBox 34"/>
        <cdr:cNvSpPr txBox="1"/>
      </cdr:nvSpPr>
      <cdr:spPr>
        <a:xfrm xmlns:a="http://schemas.openxmlformats.org/drawingml/2006/main">
          <a:off x="5680073" y="784457"/>
          <a:ext cx="763265" cy="3186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Obama</a:t>
          </a:r>
        </a:p>
      </cdr:txBody>
    </cdr:sp>
  </cdr:relSizeAnchor>
  <cdr:relSizeAnchor xmlns:cdr="http://schemas.openxmlformats.org/drawingml/2006/chartDrawing">
    <cdr:from>
      <cdr:x>0.42856</cdr:x>
      <cdr:y>0.37858</cdr:y>
    </cdr:from>
    <cdr:to>
      <cdr:x>0.42856</cdr:x>
      <cdr:y>0.45562</cdr:y>
    </cdr:to>
    <cdr:cxnSp macro="">
      <cdr:nvCxnSpPr>
        <cdr:cNvPr id="40" name="Straight Arrow Connector 39"/>
        <cdr:cNvCxnSpPr/>
      </cdr:nvCxnSpPr>
      <cdr:spPr>
        <a:xfrm xmlns:a="http://schemas.openxmlformats.org/drawingml/2006/main">
          <a:off x="2844994" y="1610194"/>
          <a:ext cx="0" cy="32766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>
          <a:outerShdw blurRad="40000" dist="20000" dir="5400000" rotWithShape="0">
            <a:srgbClr val="000000">
              <a:alpha val="38000"/>
            </a:srgbClr>
          </a:outerShdw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0.01659</cdr:x>
      <cdr:y>0.11565</cdr:y>
    </cdr:from>
    <cdr:to>
      <cdr:x>0.06784</cdr:x>
      <cdr:y>0.21879</cdr:y>
    </cdr:to>
    <cdr:sp macro="" textlink="">
      <cdr:nvSpPr>
        <cdr:cNvPr id="41" name="Rounded Rectangle 40"/>
        <cdr:cNvSpPr/>
      </cdr:nvSpPr>
      <cdr:spPr>
        <a:xfrm xmlns:a="http://schemas.openxmlformats.org/drawingml/2006/main">
          <a:off x="110128" y="483077"/>
          <a:ext cx="340220" cy="430817"/>
        </a:xfrm>
        <a:prstGeom xmlns:a="http://schemas.openxmlformats.org/drawingml/2006/main" prst="round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0.01619</cdr:x>
      <cdr:y>0.34347</cdr:y>
    </cdr:from>
    <cdr:to>
      <cdr:x>0.06419</cdr:x>
      <cdr:y>0.4466</cdr:y>
    </cdr:to>
    <cdr:sp macro="" textlink="">
      <cdr:nvSpPr>
        <cdr:cNvPr id="42" name="Rounded Rectangle 41"/>
        <cdr:cNvSpPr/>
      </cdr:nvSpPr>
      <cdr:spPr>
        <a:xfrm xmlns:a="http://schemas.openxmlformats.org/drawingml/2006/main">
          <a:off x="107681" y="1420785"/>
          <a:ext cx="319343" cy="426606"/>
        </a:xfrm>
        <a:prstGeom xmlns:a="http://schemas.openxmlformats.org/drawingml/2006/main" prst="round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0.01598</cdr:x>
      <cdr:y>0.58759</cdr:y>
    </cdr:from>
    <cdr:to>
      <cdr:x>0.06312</cdr:x>
      <cdr:y>0.69073</cdr:y>
    </cdr:to>
    <cdr:sp macro="" textlink="">
      <cdr:nvSpPr>
        <cdr:cNvPr id="43" name="Rounded Rectangle 42"/>
        <cdr:cNvSpPr/>
      </cdr:nvSpPr>
      <cdr:spPr>
        <a:xfrm xmlns:a="http://schemas.openxmlformats.org/drawingml/2006/main">
          <a:off x="106284" y="2430596"/>
          <a:ext cx="313598" cy="426647"/>
        </a:xfrm>
        <a:prstGeom xmlns:a="http://schemas.openxmlformats.org/drawingml/2006/main" prst="round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0.00803</cdr:x>
      <cdr:y>0.81349</cdr:y>
    </cdr:from>
    <cdr:to>
      <cdr:x>0.05925</cdr:x>
      <cdr:y>0.91663</cdr:y>
    </cdr:to>
    <cdr:sp macro="" textlink="">
      <cdr:nvSpPr>
        <cdr:cNvPr id="44" name="Rounded Rectangle 43"/>
        <cdr:cNvSpPr/>
      </cdr:nvSpPr>
      <cdr:spPr>
        <a:xfrm xmlns:a="http://schemas.openxmlformats.org/drawingml/2006/main">
          <a:off x="53340" y="3397944"/>
          <a:ext cx="339970" cy="430818"/>
        </a:xfrm>
        <a:prstGeom xmlns:a="http://schemas.openxmlformats.org/drawingml/2006/main" prst="round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0.24659</cdr:x>
      <cdr:y>0.47653</cdr:y>
    </cdr:from>
    <cdr:to>
      <cdr:x>0.24811</cdr:x>
      <cdr:y>0.70119</cdr:y>
    </cdr:to>
    <cdr:sp macro="" textlink="">
      <cdr:nvSpPr>
        <cdr:cNvPr id="46" name="Straight Arrow Connector 45"/>
        <cdr:cNvSpPr/>
      </cdr:nvSpPr>
      <cdr:spPr>
        <a:xfrm xmlns:a="http://schemas.openxmlformats.org/drawingml/2006/main" flipH="1">
          <a:off x="1638328" y="1967861"/>
          <a:ext cx="10104" cy="92776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0.48924</cdr:x>
      <cdr:y>0.22316</cdr:y>
    </cdr:from>
    <cdr:to>
      <cdr:x>0.60259</cdr:x>
      <cdr:y>0.29725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3247874" y="931427"/>
          <a:ext cx="752475" cy="3092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700" b="1"/>
            <a:t>Carter</a:t>
          </a:r>
        </a:p>
      </cdr:txBody>
    </cdr:sp>
  </cdr:relSizeAnchor>
  <cdr:relSizeAnchor xmlns:cdr="http://schemas.openxmlformats.org/drawingml/2006/chartDrawing">
    <cdr:from>
      <cdr:x>0.08635</cdr:x>
      <cdr:y>0.76858</cdr:y>
    </cdr:from>
    <cdr:to>
      <cdr:x>0.96781</cdr:x>
      <cdr:y>0.88925</cdr:y>
    </cdr:to>
    <cdr:sp macro="" textlink="">
      <cdr:nvSpPr>
        <cdr:cNvPr id="38" name="TextBox 37"/>
        <cdr:cNvSpPr txBox="1"/>
      </cdr:nvSpPr>
      <cdr:spPr>
        <a:xfrm xmlns:a="http://schemas.openxmlformats.org/drawingml/2006/main">
          <a:off x="572990" y="3204489"/>
          <a:ext cx="5849076" cy="50310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400" b="1" baseline="0"/>
            <a:t>All presidents are assigned their budget years.</a:t>
          </a:r>
        </a:p>
        <a:p xmlns:a="http://schemas.openxmlformats.org/drawingml/2006/main">
          <a:pPr algn="l"/>
          <a:r>
            <a:rPr lang="en-US" sz="1100" b="1" baseline="0">
              <a:effectLst/>
              <a:latin typeface="+mn-lt"/>
              <a:ea typeface="+mn-ea"/>
              <a:cs typeface="+mn-cs"/>
            </a:rPr>
            <a:t>(From start of St. Louis Fed jobs data, series USPRIV.)</a:t>
          </a:r>
          <a:endParaRPr lang="en-US" sz="1400" b="1" baseline="0"/>
        </a:p>
      </cdr:txBody>
    </cdr:sp>
  </cdr:relSizeAnchor>
  <cdr:relSizeAnchor xmlns:cdr="http://schemas.openxmlformats.org/drawingml/2006/chartDrawing">
    <cdr:from>
      <cdr:x>0.88764</cdr:x>
      <cdr:y>0.29804</cdr:y>
    </cdr:from>
    <cdr:to>
      <cdr:x>0.88764</cdr:x>
      <cdr:y>0.82954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V="1">
          <a:off x="5892649" y="1267619"/>
          <a:ext cx="0" cy="2260600"/>
        </a:xfrm>
        <a:prstGeom xmlns:a="http://schemas.openxmlformats.org/drawingml/2006/main" prst="straightConnector1">
          <a:avLst/>
        </a:prstGeom>
        <a:ln xmlns:a="http://schemas.openxmlformats.org/drawingml/2006/main" w="38100">
          <a:tailEnd type="triangle"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ven/Google%20Drive/2%20zFacts/1%20Top%2010/SSheets/Top-10%20Job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sh v Bama"/>
      <sheetName val="Stimulus+Stocks"/>
      <sheetName val="Reagan-Obama"/>
      <sheetName val="Federal Employ"/>
      <sheetName val="Fed Employment % Pop"/>
    </sheetNames>
    <sheetDataSet>
      <sheetData sheetId="0" refreshError="1"/>
      <sheetData sheetId="1" refreshError="1"/>
      <sheetData sheetId="2">
        <row r="8">
          <cell r="E8">
            <v>28126</v>
          </cell>
          <cell r="F8">
            <v>58.7</v>
          </cell>
        </row>
        <row r="9">
          <cell r="E9">
            <v>28157</v>
          </cell>
          <cell r="F9">
            <v>59.3</v>
          </cell>
        </row>
        <row r="10">
          <cell r="E10">
            <v>28185</v>
          </cell>
          <cell r="F10">
            <v>59.6</v>
          </cell>
        </row>
        <row r="11">
          <cell r="E11">
            <v>28216</v>
          </cell>
          <cell r="F11">
            <v>60</v>
          </cell>
        </row>
        <row r="12">
          <cell r="E12">
            <v>28246</v>
          </cell>
          <cell r="F12">
            <v>60.2</v>
          </cell>
        </row>
        <row r="13">
          <cell r="E13">
            <v>28277</v>
          </cell>
          <cell r="F13">
            <v>60.5</v>
          </cell>
        </row>
        <row r="14">
          <cell r="E14">
            <v>28307</v>
          </cell>
          <cell r="F14">
            <v>60.8</v>
          </cell>
        </row>
        <row r="15">
          <cell r="E15">
            <v>28338</v>
          </cell>
          <cell r="F15">
            <v>61.1</v>
          </cell>
        </row>
        <row r="16">
          <cell r="E16">
            <v>28369</v>
          </cell>
          <cell r="F16">
            <v>61.3</v>
          </cell>
        </row>
        <row r="17">
          <cell r="E17">
            <v>28399</v>
          </cell>
          <cell r="F17">
            <v>61.6</v>
          </cell>
        </row>
        <row r="18">
          <cell r="E18">
            <v>28430</v>
          </cell>
          <cell r="F18">
            <v>62</v>
          </cell>
        </row>
        <row r="19">
          <cell r="E19">
            <v>28460</v>
          </cell>
          <cell r="F19">
            <v>62.3</v>
          </cell>
        </row>
        <row r="20">
          <cell r="E20">
            <v>28491</v>
          </cell>
          <cell r="F20">
            <v>62.7</v>
          </cell>
        </row>
        <row r="21">
          <cell r="E21">
            <v>28522</v>
          </cell>
          <cell r="F21">
            <v>63</v>
          </cell>
        </row>
        <row r="22">
          <cell r="E22">
            <v>28550</v>
          </cell>
          <cell r="F22">
            <v>63.4</v>
          </cell>
        </row>
        <row r="23">
          <cell r="E23">
            <v>28581</v>
          </cell>
          <cell r="F23">
            <v>63.9</v>
          </cell>
        </row>
        <row r="24">
          <cell r="E24">
            <v>28611</v>
          </cell>
          <cell r="F24">
            <v>64.5</v>
          </cell>
        </row>
        <row r="25">
          <cell r="E25">
            <v>28642</v>
          </cell>
          <cell r="F25">
            <v>65</v>
          </cell>
        </row>
        <row r="26">
          <cell r="E26">
            <v>28672</v>
          </cell>
          <cell r="F26">
            <v>65.5</v>
          </cell>
        </row>
        <row r="27">
          <cell r="E27">
            <v>28703</v>
          </cell>
          <cell r="F27">
            <v>65.900000000000006</v>
          </cell>
        </row>
        <row r="28">
          <cell r="E28">
            <v>28734</v>
          </cell>
          <cell r="F28">
            <v>66.5</v>
          </cell>
        </row>
        <row r="29">
          <cell r="E29">
            <v>28764</v>
          </cell>
          <cell r="F29">
            <v>67.099999999999994</v>
          </cell>
        </row>
        <row r="30">
          <cell r="E30">
            <v>28795</v>
          </cell>
          <cell r="F30">
            <v>67.5</v>
          </cell>
        </row>
        <row r="31">
          <cell r="E31">
            <v>28825</v>
          </cell>
          <cell r="F31">
            <v>67.900000000000006</v>
          </cell>
        </row>
        <row r="32">
          <cell r="E32">
            <v>28856</v>
          </cell>
          <cell r="F32">
            <v>68.5</v>
          </cell>
        </row>
        <row r="33">
          <cell r="E33">
            <v>28887</v>
          </cell>
          <cell r="F33">
            <v>69.2</v>
          </cell>
        </row>
        <row r="34">
          <cell r="E34">
            <v>28915</v>
          </cell>
          <cell r="F34">
            <v>69.900000000000006</v>
          </cell>
        </row>
        <row r="35">
          <cell r="E35">
            <v>28946</v>
          </cell>
          <cell r="F35">
            <v>70.599999999999994</v>
          </cell>
        </row>
        <row r="36">
          <cell r="E36">
            <v>28976</v>
          </cell>
          <cell r="F36">
            <v>71.400000000000006</v>
          </cell>
        </row>
        <row r="37">
          <cell r="E37">
            <v>29007</v>
          </cell>
          <cell r="F37">
            <v>72.2</v>
          </cell>
        </row>
        <row r="38">
          <cell r="E38">
            <v>29037</v>
          </cell>
          <cell r="F38">
            <v>73</v>
          </cell>
        </row>
        <row r="39">
          <cell r="E39">
            <v>29068</v>
          </cell>
          <cell r="F39">
            <v>73.7</v>
          </cell>
        </row>
        <row r="40">
          <cell r="E40">
            <v>29099</v>
          </cell>
          <cell r="F40">
            <v>74.400000000000006</v>
          </cell>
        </row>
        <row r="41">
          <cell r="E41">
            <v>29129</v>
          </cell>
          <cell r="F41">
            <v>75.2</v>
          </cell>
        </row>
        <row r="42">
          <cell r="E42">
            <v>29160</v>
          </cell>
          <cell r="F42">
            <v>76</v>
          </cell>
        </row>
        <row r="43">
          <cell r="E43">
            <v>29190</v>
          </cell>
          <cell r="F43">
            <v>76.900000000000006</v>
          </cell>
        </row>
        <row r="44">
          <cell r="E44">
            <v>29221</v>
          </cell>
          <cell r="F44">
            <v>78</v>
          </cell>
        </row>
        <row r="45">
          <cell r="E45">
            <v>29252</v>
          </cell>
          <cell r="F45">
            <v>79</v>
          </cell>
        </row>
        <row r="46">
          <cell r="E46">
            <v>29281</v>
          </cell>
          <cell r="F46">
            <v>80.099999999999994</v>
          </cell>
        </row>
        <row r="47">
          <cell r="E47">
            <v>29312</v>
          </cell>
          <cell r="F47">
            <v>80.900000000000006</v>
          </cell>
        </row>
        <row r="48">
          <cell r="E48">
            <v>29342</v>
          </cell>
          <cell r="F48">
            <v>81.7</v>
          </cell>
        </row>
        <row r="49">
          <cell r="E49">
            <v>29373</v>
          </cell>
          <cell r="F49">
            <v>82.5</v>
          </cell>
        </row>
        <row r="50">
          <cell r="E50">
            <v>29403</v>
          </cell>
          <cell r="F50">
            <v>82.6</v>
          </cell>
        </row>
        <row r="51">
          <cell r="E51">
            <v>29434</v>
          </cell>
          <cell r="F51">
            <v>83.2</v>
          </cell>
        </row>
        <row r="52">
          <cell r="E52">
            <v>29465</v>
          </cell>
          <cell r="F52">
            <v>83.9</v>
          </cell>
        </row>
        <row r="53">
          <cell r="E53">
            <v>29495</v>
          </cell>
          <cell r="F53">
            <v>84.7</v>
          </cell>
        </row>
        <row r="54">
          <cell r="E54">
            <v>29526</v>
          </cell>
          <cell r="F54">
            <v>85.6</v>
          </cell>
        </row>
        <row r="55">
          <cell r="E55">
            <v>29556</v>
          </cell>
          <cell r="F55">
            <v>86.4</v>
          </cell>
        </row>
        <row r="56">
          <cell r="E56">
            <v>29587</v>
          </cell>
          <cell r="F56">
            <v>87.2</v>
          </cell>
        </row>
        <row r="57">
          <cell r="E57">
            <v>29618</v>
          </cell>
          <cell r="F57">
            <v>88</v>
          </cell>
        </row>
        <row r="58">
          <cell r="E58">
            <v>29646</v>
          </cell>
          <cell r="F58">
            <v>88.6</v>
          </cell>
        </row>
        <row r="59">
          <cell r="E59">
            <v>29677</v>
          </cell>
          <cell r="F59">
            <v>89.1</v>
          </cell>
        </row>
        <row r="60">
          <cell r="E60">
            <v>29707</v>
          </cell>
          <cell r="F60">
            <v>89.7</v>
          </cell>
        </row>
        <row r="61">
          <cell r="E61">
            <v>29738</v>
          </cell>
          <cell r="F61">
            <v>90.5</v>
          </cell>
        </row>
        <row r="62">
          <cell r="E62">
            <v>29768</v>
          </cell>
          <cell r="F62">
            <v>91.5</v>
          </cell>
        </row>
        <row r="63">
          <cell r="E63">
            <v>29799</v>
          </cell>
          <cell r="F63">
            <v>92.2</v>
          </cell>
        </row>
        <row r="64">
          <cell r="E64">
            <v>29830</v>
          </cell>
          <cell r="F64">
            <v>93.1</v>
          </cell>
        </row>
        <row r="65">
          <cell r="E65">
            <v>29860</v>
          </cell>
          <cell r="F65">
            <v>93.4</v>
          </cell>
        </row>
        <row r="66">
          <cell r="E66">
            <v>29891</v>
          </cell>
          <cell r="F66">
            <v>93.8</v>
          </cell>
        </row>
        <row r="67">
          <cell r="E67">
            <v>29921</v>
          </cell>
          <cell r="F67">
            <v>94.1</v>
          </cell>
        </row>
        <row r="68">
          <cell r="E68">
            <v>29952</v>
          </cell>
          <cell r="F68">
            <v>94.4</v>
          </cell>
        </row>
        <row r="69">
          <cell r="E69">
            <v>29983</v>
          </cell>
          <cell r="F69">
            <v>94.7</v>
          </cell>
        </row>
        <row r="70">
          <cell r="E70">
            <v>30011</v>
          </cell>
          <cell r="F70">
            <v>94.7</v>
          </cell>
        </row>
        <row r="71">
          <cell r="E71">
            <v>30042</v>
          </cell>
          <cell r="F71">
            <v>95</v>
          </cell>
        </row>
        <row r="72">
          <cell r="E72">
            <v>30072</v>
          </cell>
          <cell r="F72">
            <v>95.9</v>
          </cell>
        </row>
        <row r="73">
          <cell r="E73">
            <v>30103</v>
          </cell>
          <cell r="F73">
            <v>97</v>
          </cell>
        </row>
        <row r="74">
          <cell r="E74">
            <v>30133</v>
          </cell>
          <cell r="F74">
            <v>97.5</v>
          </cell>
        </row>
        <row r="75">
          <cell r="E75">
            <v>30164</v>
          </cell>
          <cell r="F75">
            <v>97.7</v>
          </cell>
        </row>
        <row r="76">
          <cell r="E76">
            <v>30195</v>
          </cell>
          <cell r="F76">
            <v>97.7</v>
          </cell>
        </row>
        <row r="77">
          <cell r="E77">
            <v>30225</v>
          </cell>
          <cell r="F77">
            <v>98.1</v>
          </cell>
        </row>
        <row r="78">
          <cell r="E78">
            <v>30256</v>
          </cell>
          <cell r="F78">
            <v>98</v>
          </cell>
        </row>
        <row r="79">
          <cell r="E79">
            <v>30286</v>
          </cell>
          <cell r="F79">
            <v>97.7</v>
          </cell>
        </row>
        <row r="80">
          <cell r="E80">
            <v>30317</v>
          </cell>
          <cell r="F80">
            <v>97.9</v>
          </cell>
        </row>
        <row r="81">
          <cell r="E81">
            <v>30348</v>
          </cell>
          <cell r="F81">
            <v>98</v>
          </cell>
        </row>
        <row r="82">
          <cell r="E82">
            <v>30376</v>
          </cell>
          <cell r="F82">
            <v>98.1</v>
          </cell>
        </row>
        <row r="83">
          <cell r="E83">
            <v>30407</v>
          </cell>
          <cell r="F83">
            <v>98.8</v>
          </cell>
        </row>
        <row r="84">
          <cell r="E84">
            <v>30437</v>
          </cell>
          <cell r="F84">
            <v>99.2</v>
          </cell>
        </row>
        <row r="85">
          <cell r="E85">
            <v>30468</v>
          </cell>
          <cell r="F85">
            <v>99.4</v>
          </cell>
        </row>
        <row r="86">
          <cell r="E86">
            <v>30498</v>
          </cell>
          <cell r="F86">
            <v>99.8</v>
          </cell>
        </row>
        <row r="87">
          <cell r="E87">
            <v>30529</v>
          </cell>
          <cell r="F87">
            <v>100.1</v>
          </cell>
        </row>
        <row r="88">
          <cell r="E88">
            <v>30560</v>
          </cell>
          <cell r="F88">
            <v>100.4</v>
          </cell>
        </row>
        <row r="89">
          <cell r="E89">
            <v>30590</v>
          </cell>
          <cell r="F89">
            <v>100.8</v>
          </cell>
        </row>
        <row r="90">
          <cell r="E90">
            <v>30621</v>
          </cell>
          <cell r="F90">
            <v>101.1</v>
          </cell>
        </row>
        <row r="91">
          <cell r="E91">
            <v>30651</v>
          </cell>
          <cell r="F91">
            <v>101.4</v>
          </cell>
        </row>
        <row r="92">
          <cell r="E92">
            <v>30682</v>
          </cell>
          <cell r="F92">
            <v>102.1</v>
          </cell>
        </row>
        <row r="93">
          <cell r="E93">
            <v>30713</v>
          </cell>
          <cell r="F93">
            <v>102.6</v>
          </cell>
        </row>
        <row r="94">
          <cell r="E94">
            <v>30742</v>
          </cell>
          <cell r="F94">
            <v>102.9</v>
          </cell>
        </row>
        <row r="95">
          <cell r="E95">
            <v>30773</v>
          </cell>
          <cell r="F95">
            <v>103.3</v>
          </cell>
        </row>
        <row r="96">
          <cell r="E96">
            <v>30803</v>
          </cell>
          <cell r="F96">
            <v>103.5</v>
          </cell>
        </row>
        <row r="97">
          <cell r="E97">
            <v>30834</v>
          </cell>
          <cell r="F97">
            <v>103.7</v>
          </cell>
        </row>
        <row r="98">
          <cell r="E98">
            <v>30864</v>
          </cell>
          <cell r="F98">
            <v>104.1</v>
          </cell>
        </row>
        <row r="99">
          <cell r="E99">
            <v>30895</v>
          </cell>
          <cell r="F99">
            <v>104.4</v>
          </cell>
        </row>
        <row r="100">
          <cell r="E100">
            <v>30926</v>
          </cell>
          <cell r="F100">
            <v>104.7</v>
          </cell>
        </row>
        <row r="101">
          <cell r="E101">
            <v>30956</v>
          </cell>
          <cell r="F101">
            <v>105.1</v>
          </cell>
        </row>
        <row r="102">
          <cell r="E102">
            <v>30987</v>
          </cell>
          <cell r="F102">
            <v>105.3</v>
          </cell>
        </row>
        <row r="103">
          <cell r="E103">
            <v>31017</v>
          </cell>
          <cell r="F103">
            <v>105.5</v>
          </cell>
        </row>
        <row r="104">
          <cell r="E104">
            <v>31048</v>
          </cell>
          <cell r="F104">
            <v>105.7</v>
          </cell>
        </row>
        <row r="105">
          <cell r="E105">
            <v>31079</v>
          </cell>
          <cell r="F105">
            <v>106.3</v>
          </cell>
        </row>
        <row r="106">
          <cell r="E106">
            <v>31107</v>
          </cell>
          <cell r="F106">
            <v>106.8</v>
          </cell>
        </row>
        <row r="107">
          <cell r="E107">
            <v>31138</v>
          </cell>
          <cell r="F107">
            <v>107</v>
          </cell>
        </row>
        <row r="108">
          <cell r="E108">
            <v>31168</v>
          </cell>
          <cell r="F108">
            <v>107.2</v>
          </cell>
        </row>
        <row r="109">
          <cell r="E109">
            <v>31199</v>
          </cell>
          <cell r="F109">
            <v>107.5</v>
          </cell>
        </row>
        <row r="110">
          <cell r="E110">
            <v>31229</v>
          </cell>
          <cell r="F110">
            <v>107.7</v>
          </cell>
        </row>
        <row r="111">
          <cell r="E111">
            <v>31260</v>
          </cell>
          <cell r="F111">
            <v>107.9</v>
          </cell>
        </row>
        <row r="112">
          <cell r="E112">
            <v>31291</v>
          </cell>
          <cell r="F112">
            <v>108.1</v>
          </cell>
        </row>
        <row r="113">
          <cell r="E113">
            <v>31321</v>
          </cell>
          <cell r="F113">
            <v>108.5</v>
          </cell>
        </row>
        <row r="114">
          <cell r="E114">
            <v>31352</v>
          </cell>
          <cell r="F114">
            <v>109</v>
          </cell>
        </row>
        <row r="115">
          <cell r="E115">
            <v>31382</v>
          </cell>
          <cell r="F115">
            <v>109.5</v>
          </cell>
        </row>
        <row r="116">
          <cell r="E116">
            <v>31413</v>
          </cell>
          <cell r="F116">
            <v>109.9</v>
          </cell>
        </row>
        <row r="117">
          <cell r="E117">
            <v>31444</v>
          </cell>
          <cell r="F117">
            <v>109.7</v>
          </cell>
        </row>
        <row r="118">
          <cell r="E118">
            <v>31472</v>
          </cell>
          <cell r="F118">
            <v>109.1</v>
          </cell>
        </row>
        <row r="119">
          <cell r="E119">
            <v>31503</v>
          </cell>
          <cell r="F119">
            <v>108.7</v>
          </cell>
        </row>
        <row r="120">
          <cell r="E120">
            <v>31533</v>
          </cell>
          <cell r="F120">
            <v>109</v>
          </cell>
        </row>
        <row r="121">
          <cell r="E121">
            <v>31564</v>
          </cell>
          <cell r="F121">
            <v>109.4</v>
          </cell>
        </row>
        <row r="122">
          <cell r="E122">
            <v>31594</v>
          </cell>
          <cell r="F122">
            <v>109.5</v>
          </cell>
        </row>
        <row r="123">
          <cell r="E123">
            <v>31625</v>
          </cell>
          <cell r="F123">
            <v>109.6</v>
          </cell>
        </row>
        <row r="124">
          <cell r="E124">
            <v>31656</v>
          </cell>
          <cell r="F124">
            <v>110</v>
          </cell>
        </row>
        <row r="125">
          <cell r="E125">
            <v>31686</v>
          </cell>
          <cell r="F125">
            <v>110.2</v>
          </cell>
        </row>
        <row r="126">
          <cell r="E126">
            <v>31717</v>
          </cell>
          <cell r="F126">
            <v>110.4</v>
          </cell>
        </row>
        <row r="127">
          <cell r="E127">
            <v>31747</v>
          </cell>
          <cell r="F127">
            <v>110.8</v>
          </cell>
        </row>
        <row r="128">
          <cell r="E128">
            <v>31778</v>
          </cell>
          <cell r="F128">
            <v>111.4</v>
          </cell>
        </row>
        <row r="129">
          <cell r="E129">
            <v>31809</v>
          </cell>
          <cell r="F129">
            <v>111.8</v>
          </cell>
        </row>
        <row r="130">
          <cell r="E130">
            <v>31837</v>
          </cell>
          <cell r="F130">
            <v>112.2</v>
          </cell>
        </row>
        <row r="131">
          <cell r="E131">
            <v>31868</v>
          </cell>
          <cell r="F131">
            <v>112.7</v>
          </cell>
        </row>
        <row r="132">
          <cell r="E132">
            <v>31898</v>
          </cell>
          <cell r="F132">
            <v>113</v>
          </cell>
        </row>
        <row r="133">
          <cell r="E133">
            <v>31929</v>
          </cell>
          <cell r="F133">
            <v>113.5</v>
          </cell>
        </row>
        <row r="134">
          <cell r="E134">
            <v>31959</v>
          </cell>
          <cell r="F134">
            <v>113.8</v>
          </cell>
        </row>
        <row r="135">
          <cell r="E135">
            <v>31990</v>
          </cell>
          <cell r="F135">
            <v>114.3</v>
          </cell>
        </row>
        <row r="136">
          <cell r="E136">
            <v>32021</v>
          </cell>
          <cell r="F136">
            <v>114.7</v>
          </cell>
        </row>
        <row r="137">
          <cell r="E137">
            <v>32051</v>
          </cell>
          <cell r="F137">
            <v>115</v>
          </cell>
        </row>
        <row r="138">
          <cell r="E138">
            <v>32082</v>
          </cell>
          <cell r="F138">
            <v>115.4</v>
          </cell>
        </row>
        <row r="139">
          <cell r="E139">
            <v>32112</v>
          </cell>
          <cell r="F139">
            <v>115.6</v>
          </cell>
        </row>
        <row r="140">
          <cell r="E140">
            <v>32143</v>
          </cell>
          <cell r="F140">
            <v>116</v>
          </cell>
        </row>
        <row r="141">
          <cell r="E141">
            <v>32174</v>
          </cell>
          <cell r="F141">
            <v>116.2</v>
          </cell>
        </row>
        <row r="142">
          <cell r="E142">
            <v>32203</v>
          </cell>
          <cell r="F142">
            <v>116.5</v>
          </cell>
        </row>
        <row r="143">
          <cell r="E143">
            <v>32234</v>
          </cell>
          <cell r="F143">
            <v>117.2</v>
          </cell>
        </row>
        <row r="144">
          <cell r="E144">
            <v>32264</v>
          </cell>
          <cell r="F144">
            <v>117.5</v>
          </cell>
        </row>
        <row r="145">
          <cell r="E145">
            <v>32295</v>
          </cell>
          <cell r="F145">
            <v>118</v>
          </cell>
        </row>
        <row r="146">
          <cell r="E146">
            <v>32325</v>
          </cell>
          <cell r="F146">
            <v>118.5</v>
          </cell>
        </row>
        <row r="147">
          <cell r="E147">
            <v>32356</v>
          </cell>
          <cell r="F147">
            <v>119</v>
          </cell>
        </row>
        <row r="148">
          <cell r="E148">
            <v>32387</v>
          </cell>
          <cell r="F148">
            <v>119.5</v>
          </cell>
        </row>
        <row r="149">
          <cell r="E149">
            <v>32417</v>
          </cell>
          <cell r="F149">
            <v>119.9</v>
          </cell>
        </row>
        <row r="150">
          <cell r="E150">
            <v>32448</v>
          </cell>
          <cell r="F150">
            <v>120.3</v>
          </cell>
        </row>
        <row r="151">
          <cell r="E151">
            <v>32478</v>
          </cell>
          <cell r="F151">
            <v>120.7</v>
          </cell>
        </row>
        <row r="152">
          <cell r="E152">
            <v>32509</v>
          </cell>
          <cell r="F152">
            <v>121.2</v>
          </cell>
        </row>
        <row r="153">
          <cell r="E153">
            <v>32540</v>
          </cell>
          <cell r="F153">
            <v>121.6</v>
          </cell>
        </row>
        <row r="154">
          <cell r="E154">
            <v>32568</v>
          </cell>
          <cell r="F154">
            <v>122.2</v>
          </cell>
        </row>
        <row r="155">
          <cell r="E155">
            <v>32599</v>
          </cell>
          <cell r="F155">
            <v>123.1</v>
          </cell>
        </row>
        <row r="156">
          <cell r="E156">
            <v>32629</v>
          </cell>
          <cell r="F156">
            <v>123.7</v>
          </cell>
        </row>
        <row r="157">
          <cell r="E157">
            <v>32660</v>
          </cell>
          <cell r="F157">
            <v>124.1</v>
          </cell>
        </row>
        <row r="158">
          <cell r="E158">
            <v>32690</v>
          </cell>
          <cell r="F158">
            <v>124.5</v>
          </cell>
        </row>
        <row r="159">
          <cell r="E159">
            <v>32721</v>
          </cell>
          <cell r="F159">
            <v>124.5</v>
          </cell>
        </row>
        <row r="160">
          <cell r="E160">
            <v>32752</v>
          </cell>
          <cell r="F160">
            <v>124.8</v>
          </cell>
        </row>
        <row r="161">
          <cell r="E161">
            <v>32782</v>
          </cell>
          <cell r="F161">
            <v>125.4</v>
          </cell>
        </row>
        <row r="162">
          <cell r="E162">
            <v>32813</v>
          </cell>
          <cell r="F162">
            <v>125.9</v>
          </cell>
        </row>
        <row r="163">
          <cell r="E163">
            <v>32843</v>
          </cell>
          <cell r="F163">
            <v>126.3</v>
          </cell>
        </row>
        <row r="164">
          <cell r="E164">
            <v>32874</v>
          </cell>
          <cell r="F164">
            <v>127.5</v>
          </cell>
        </row>
        <row r="165">
          <cell r="E165">
            <v>32905</v>
          </cell>
          <cell r="F165">
            <v>128</v>
          </cell>
        </row>
        <row r="166">
          <cell r="E166">
            <v>32933</v>
          </cell>
          <cell r="F166">
            <v>128.6</v>
          </cell>
        </row>
        <row r="167">
          <cell r="E167">
            <v>32964</v>
          </cell>
          <cell r="F167">
            <v>128.9</v>
          </cell>
        </row>
        <row r="168">
          <cell r="E168">
            <v>32994</v>
          </cell>
          <cell r="F168">
            <v>129.1</v>
          </cell>
        </row>
        <row r="169">
          <cell r="E169">
            <v>33025</v>
          </cell>
          <cell r="F169">
            <v>129.9</v>
          </cell>
        </row>
        <row r="170">
          <cell r="E170">
            <v>33055</v>
          </cell>
          <cell r="F170">
            <v>130.5</v>
          </cell>
        </row>
        <row r="171">
          <cell r="E171">
            <v>33086</v>
          </cell>
          <cell r="F171">
            <v>131.6</v>
          </cell>
        </row>
        <row r="172">
          <cell r="E172">
            <v>33117</v>
          </cell>
          <cell r="F172">
            <v>132.5</v>
          </cell>
        </row>
        <row r="173">
          <cell r="E173">
            <v>33147</v>
          </cell>
          <cell r="F173">
            <v>133.4</v>
          </cell>
        </row>
        <row r="174">
          <cell r="E174">
            <v>33178</v>
          </cell>
          <cell r="F174">
            <v>133.69999999999999</v>
          </cell>
        </row>
        <row r="175">
          <cell r="E175">
            <v>33208</v>
          </cell>
          <cell r="F175">
            <v>134.19999999999999</v>
          </cell>
        </row>
        <row r="176">
          <cell r="E176">
            <v>33239</v>
          </cell>
          <cell r="F176">
            <v>134.69999999999999</v>
          </cell>
        </row>
        <row r="177">
          <cell r="E177">
            <v>33270</v>
          </cell>
          <cell r="F177">
            <v>134.80000000000001</v>
          </cell>
        </row>
        <row r="178">
          <cell r="E178">
            <v>33298</v>
          </cell>
          <cell r="F178">
            <v>134.80000000000001</v>
          </cell>
        </row>
        <row r="179">
          <cell r="E179">
            <v>33329</v>
          </cell>
          <cell r="F179">
            <v>135.1</v>
          </cell>
        </row>
        <row r="180">
          <cell r="E180">
            <v>33359</v>
          </cell>
          <cell r="F180">
            <v>135.6</v>
          </cell>
        </row>
        <row r="181">
          <cell r="E181">
            <v>33390</v>
          </cell>
          <cell r="F181">
            <v>136</v>
          </cell>
        </row>
        <row r="182">
          <cell r="E182">
            <v>33420</v>
          </cell>
          <cell r="F182">
            <v>136.19999999999999</v>
          </cell>
        </row>
        <row r="183">
          <cell r="E183">
            <v>33451</v>
          </cell>
          <cell r="F183">
            <v>136.6</v>
          </cell>
        </row>
        <row r="184">
          <cell r="E184">
            <v>33482</v>
          </cell>
          <cell r="F184">
            <v>137</v>
          </cell>
        </row>
        <row r="185">
          <cell r="E185">
            <v>33512</v>
          </cell>
          <cell r="F185">
            <v>137.19999999999999</v>
          </cell>
        </row>
        <row r="186">
          <cell r="E186">
            <v>33543</v>
          </cell>
          <cell r="F186">
            <v>137.80000000000001</v>
          </cell>
        </row>
        <row r="187">
          <cell r="E187">
            <v>33573</v>
          </cell>
          <cell r="F187">
            <v>138.19999999999999</v>
          </cell>
        </row>
        <row r="188">
          <cell r="E188">
            <v>33604</v>
          </cell>
          <cell r="F188">
            <v>138.30000000000001</v>
          </cell>
        </row>
        <row r="189">
          <cell r="E189">
            <v>33635</v>
          </cell>
          <cell r="F189">
            <v>138.6</v>
          </cell>
        </row>
        <row r="190">
          <cell r="E190">
            <v>33664</v>
          </cell>
          <cell r="F190">
            <v>139.1</v>
          </cell>
        </row>
        <row r="191">
          <cell r="E191">
            <v>33695</v>
          </cell>
          <cell r="F191">
            <v>139.4</v>
          </cell>
        </row>
        <row r="192">
          <cell r="E192">
            <v>33725</v>
          </cell>
          <cell r="F192">
            <v>139.69999999999999</v>
          </cell>
        </row>
        <row r="193">
          <cell r="E193">
            <v>33756</v>
          </cell>
          <cell r="F193">
            <v>140.1</v>
          </cell>
        </row>
        <row r="194">
          <cell r="E194">
            <v>33786</v>
          </cell>
          <cell r="F194">
            <v>140.5</v>
          </cell>
        </row>
        <row r="195">
          <cell r="E195">
            <v>33817</v>
          </cell>
          <cell r="F195">
            <v>140.80000000000001</v>
          </cell>
        </row>
        <row r="196">
          <cell r="E196">
            <v>33848</v>
          </cell>
          <cell r="F196">
            <v>141.1</v>
          </cell>
        </row>
        <row r="197">
          <cell r="E197">
            <v>33878</v>
          </cell>
          <cell r="F197">
            <v>141.69999999999999</v>
          </cell>
        </row>
        <row r="198">
          <cell r="E198">
            <v>33909</v>
          </cell>
          <cell r="F198">
            <v>142.1</v>
          </cell>
        </row>
        <row r="199">
          <cell r="E199">
            <v>33939</v>
          </cell>
          <cell r="F199">
            <v>142.30000000000001</v>
          </cell>
        </row>
        <row r="200">
          <cell r="E200">
            <v>33970</v>
          </cell>
          <cell r="F200">
            <v>142.80000000000001</v>
          </cell>
        </row>
        <row r="201">
          <cell r="E201">
            <v>34001</v>
          </cell>
          <cell r="F201">
            <v>143.1</v>
          </cell>
        </row>
        <row r="202">
          <cell r="E202">
            <v>34029</v>
          </cell>
          <cell r="F202">
            <v>143.30000000000001</v>
          </cell>
        </row>
        <row r="203">
          <cell r="E203">
            <v>34060</v>
          </cell>
          <cell r="F203">
            <v>143.80000000000001</v>
          </cell>
        </row>
        <row r="204">
          <cell r="E204">
            <v>34090</v>
          </cell>
          <cell r="F204">
            <v>144.19999999999999</v>
          </cell>
        </row>
        <row r="205">
          <cell r="E205">
            <v>34121</v>
          </cell>
          <cell r="F205">
            <v>144.30000000000001</v>
          </cell>
        </row>
        <row r="206">
          <cell r="E206">
            <v>34151</v>
          </cell>
          <cell r="F206">
            <v>144.5</v>
          </cell>
        </row>
        <row r="207">
          <cell r="E207">
            <v>34182</v>
          </cell>
          <cell r="F207">
            <v>144.80000000000001</v>
          </cell>
        </row>
        <row r="208">
          <cell r="E208">
            <v>34213</v>
          </cell>
          <cell r="F208">
            <v>145</v>
          </cell>
        </row>
        <row r="209">
          <cell r="E209">
            <v>34243</v>
          </cell>
          <cell r="F209">
            <v>145.6</v>
          </cell>
        </row>
        <row r="210">
          <cell r="E210">
            <v>34274</v>
          </cell>
          <cell r="F210">
            <v>146</v>
          </cell>
        </row>
        <row r="211">
          <cell r="E211">
            <v>34304</v>
          </cell>
          <cell r="F211">
            <v>146.30000000000001</v>
          </cell>
        </row>
        <row r="212">
          <cell r="E212">
            <v>34335</v>
          </cell>
          <cell r="F212">
            <v>146.30000000000001</v>
          </cell>
        </row>
        <row r="213">
          <cell r="E213">
            <v>34366</v>
          </cell>
          <cell r="F213">
            <v>146.69999999999999</v>
          </cell>
        </row>
        <row r="214">
          <cell r="E214">
            <v>34394</v>
          </cell>
          <cell r="F214">
            <v>147.1</v>
          </cell>
        </row>
        <row r="215">
          <cell r="E215">
            <v>34425</v>
          </cell>
          <cell r="F215">
            <v>147.19999999999999</v>
          </cell>
        </row>
        <row r="216">
          <cell r="E216">
            <v>34455</v>
          </cell>
          <cell r="F216">
            <v>147.5</v>
          </cell>
        </row>
        <row r="217">
          <cell r="E217">
            <v>34486</v>
          </cell>
          <cell r="F217">
            <v>147.9</v>
          </cell>
        </row>
        <row r="218">
          <cell r="E218">
            <v>34516</v>
          </cell>
          <cell r="F218">
            <v>148.4</v>
          </cell>
        </row>
        <row r="219">
          <cell r="E219">
            <v>34547</v>
          </cell>
          <cell r="F219">
            <v>149</v>
          </cell>
        </row>
        <row r="220">
          <cell r="E220">
            <v>34578</v>
          </cell>
          <cell r="F220">
            <v>149.30000000000001</v>
          </cell>
        </row>
        <row r="221">
          <cell r="E221">
            <v>34608</v>
          </cell>
          <cell r="F221">
            <v>149.4</v>
          </cell>
        </row>
        <row r="222">
          <cell r="E222">
            <v>34639</v>
          </cell>
          <cell r="F222">
            <v>149.80000000000001</v>
          </cell>
        </row>
        <row r="223">
          <cell r="E223">
            <v>34669</v>
          </cell>
          <cell r="F223">
            <v>150.1</v>
          </cell>
        </row>
        <row r="224">
          <cell r="E224">
            <v>34700</v>
          </cell>
          <cell r="F224">
            <v>150.5</v>
          </cell>
        </row>
        <row r="225">
          <cell r="E225">
            <v>34731</v>
          </cell>
          <cell r="F225">
            <v>150.9</v>
          </cell>
        </row>
        <row r="226">
          <cell r="E226">
            <v>34759</v>
          </cell>
          <cell r="F226">
            <v>151.19999999999999</v>
          </cell>
        </row>
        <row r="227">
          <cell r="E227">
            <v>34790</v>
          </cell>
          <cell r="F227">
            <v>151.80000000000001</v>
          </cell>
        </row>
        <row r="228">
          <cell r="E228">
            <v>34820</v>
          </cell>
          <cell r="F228">
            <v>152.1</v>
          </cell>
        </row>
        <row r="229">
          <cell r="E229">
            <v>34851</v>
          </cell>
          <cell r="F229">
            <v>152.4</v>
          </cell>
        </row>
        <row r="230">
          <cell r="E230">
            <v>34881</v>
          </cell>
          <cell r="F230">
            <v>152.6</v>
          </cell>
        </row>
        <row r="231">
          <cell r="E231">
            <v>34912</v>
          </cell>
          <cell r="F231">
            <v>152.9</v>
          </cell>
        </row>
        <row r="232">
          <cell r="E232">
            <v>34943</v>
          </cell>
          <cell r="F232">
            <v>153.1</v>
          </cell>
        </row>
        <row r="233">
          <cell r="E233">
            <v>34973</v>
          </cell>
          <cell r="F233">
            <v>153.5</v>
          </cell>
        </row>
        <row r="234">
          <cell r="E234">
            <v>35004</v>
          </cell>
          <cell r="F234">
            <v>153.69999999999999</v>
          </cell>
        </row>
        <row r="235">
          <cell r="E235">
            <v>35034</v>
          </cell>
          <cell r="F235">
            <v>153.9</v>
          </cell>
        </row>
        <row r="236">
          <cell r="E236">
            <v>35065</v>
          </cell>
          <cell r="F236">
            <v>154.69999999999999</v>
          </cell>
        </row>
        <row r="237">
          <cell r="E237">
            <v>35096</v>
          </cell>
          <cell r="F237">
            <v>155</v>
          </cell>
        </row>
        <row r="238">
          <cell r="E238">
            <v>35125</v>
          </cell>
          <cell r="F238">
            <v>155.5</v>
          </cell>
        </row>
        <row r="239">
          <cell r="E239">
            <v>35156</v>
          </cell>
          <cell r="F239">
            <v>156.1</v>
          </cell>
        </row>
        <row r="240">
          <cell r="E240">
            <v>35186</v>
          </cell>
          <cell r="F240">
            <v>156.4</v>
          </cell>
        </row>
        <row r="241">
          <cell r="E241">
            <v>35217</v>
          </cell>
          <cell r="F241">
            <v>156.69999999999999</v>
          </cell>
        </row>
        <row r="242">
          <cell r="E242">
            <v>35247</v>
          </cell>
          <cell r="F242">
            <v>157</v>
          </cell>
        </row>
        <row r="243">
          <cell r="E243">
            <v>35278</v>
          </cell>
          <cell r="F243">
            <v>157.19999999999999</v>
          </cell>
        </row>
        <row r="244">
          <cell r="E244">
            <v>35309</v>
          </cell>
          <cell r="F244">
            <v>157.69999999999999</v>
          </cell>
        </row>
        <row r="245">
          <cell r="E245">
            <v>35339</v>
          </cell>
          <cell r="F245">
            <v>158.19999999999999</v>
          </cell>
        </row>
        <row r="246">
          <cell r="E246">
            <v>35370</v>
          </cell>
          <cell r="F246">
            <v>158.69999999999999</v>
          </cell>
        </row>
        <row r="247">
          <cell r="E247">
            <v>35400</v>
          </cell>
          <cell r="F247">
            <v>159.1</v>
          </cell>
        </row>
        <row r="248">
          <cell r="E248">
            <v>35431</v>
          </cell>
          <cell r="F248">
            <v>159.4</v>
          </cell>
        </row>
        <row r="249">
          <cell r="E249">
            <v>35462</v>
          </cell>
          <cell r="F249">
            <v>159.69999999999999</v>
          </cell>
        </row>
        <row r="250">
          <cell r="E250">
            <v>35490</v>
          </cell>
          <cell r="F250">
            <v>159.80000000000001</v>
          </cell>
        </row>
        <row r="251">
          <cell r="E251">
            <v>35521</v>
          </cell>
          <cell r="F251">
            <v>159.9</v>
          </cell>
        </row>
        <row r="252">
          <cell r="E252">
            <v>35551</v>
          </cell>
          <cell r="F252">
            <v>159.9</v>
          </cell>
        </row>
        <row r="253">
          <cell r="E253">
            <v>35582</v>
          </cell>
          <cell r="F253">
            <v>160.19999999999999</v>
          </cell>
        </row>
        <row r="254">
          <cell r="E254">
            <v>35612</v>
          </cell>
          <cell r="F254">
            <v>160.4</v>
          </cell>
        </row>
        <row r="255">
          <cell r="E255">
            <v>35643</v>
          </cell>
          <cell r="F255">
            <v>160.80000000000001</v>
          </cell>
        </row>
        <row r="256">
          <cell r="E256">
            <v>35674</v>
          </cell>
          <cell r="F256">
            <v>161.19999999999999</v>
          </cell>
        </row>
        <row r="257">
          <cell r="E257">
            <v>35704</v>
          </cell>
          <cell r="F257">
            <v>161.5</v>
          </cell>
        </row>
        <row r="258">
          <cell r="E258">
            <v>35735</v>
          </cell>
          <cell r="F258">
            <v>161.69999999999999</v>
          </cell>
        </row>
        <row r="259">
          <cell r="E259">
            <v>35765</v>
          </cell>
          <cell r="F259">
            <v>161.80000000000001</v>
          </cell>
        </row>
        <row r="260">
          <cell r="E260">
            <v>35796</v>
          </cell>
          <cell r="F260">
            <v>162</v>
          </cell>
        </row>
        <row r="261">
          <cell r="E261">
            <v>35827</v>
          </cell>
          <cell r="F261">
            <v>162</v>
          </cell>
        </row>
        <row r="262">
          <cell r="E262">
            <v>35855</v>
          </cell>
          <cell r="F262">
            <v>162</v>
          </cell>
        </row>
        <row r="263">
          <cell r="E263">
            <v>35886</v>
          </cell>
          <cell r="F263">
            <v>162.19999999999999</v>
          </cell>
        </row>
        <row r="264">
          <cell r="E264">
            <v>35916</v>
          </cell>
          <cell r="F264">
            <v>162.6</v>
          </cell>
        </row>
        <row r="265">
          <cell r="E265">
            <v>35947</v>
          </cell>
          <cell r="F265">
            <v>162.80000000000001</v>
          </cell>
        </row>
        <row r="266">
          <cell r="E266">
            <v>35977</v>
          </cell>
          <cell r="F266">
            <v>163.19999999999999</v>
          </cell>
        </row>
        <row r="267">
          <cell r="E267">
            <v>36008</v>
          </cell>
          <cell r="F267">
            <v>163.4</v>
          </cell>
        </row>
        <row r="268">
          <cell r="E268">
            <v>36039</v>
          </cell>
          <cell r="F268">
            <v>163.5</v>
          </cell>
        </row>
        <row r="269">
          <cell r="E269">
            <v>36069</v>
          </cell>
          <cell r="F269">
            <v>163.9</v>
          </cell>
        </row>
        <row r="270">
          <cell r="E270">
            <v>36100</v>
          </cell>
          <cell r="F270">
            <v>164.1</v>
          </cell>
        </row>
        <row r="271">
          <cell r="E271">
            <v>36130</v>
          </cell>
          <cell r="F271">
            <v>164.4</v>
          </cell>
        </row>
        <row r="272">
          <cell r="E272">
            <v>36161</v>
          </cell>
          <cell r="F272">
            <v>164.7</v>
          </cell>
        </row>
        <row r="273">
          <cell r="E273">
            <v>36192</v>
          </cell>
          <cell r="F273">
            <v>164.7</v>
          </cell>
        </row>
        <row r="274">
          <cell r="E274">
            <v>36220</v>
          </cell>
          <cell r="F274">
            <v>164.8</v>
          </cell>
        </row>
        <row r="275">
          <cell r="E275">
            <v>36251</v>
          </cell>
          <cell r="F275">
            <v>165.9</v>
          </cell>
        </row>
        <row r="276">
          <cell r="E276">
            <v>36281</v>
          </cell>
          <cell r="F276">
            <v>166</v>
          </cell>
        </row>
        <row r="277">
          <cell r="E277">
            <v>36312</v>
          </cell>
          <cell r="F277">
            <v>166</v>
          </cell>
        </row>
        <row r="278">
          <cell r="E278">
            <v>36342</v>
          </cell>
          <cell r="F278">
            <v>166.7</v>
          </cell>
        </row>
        <row r="279">
          <cell r="E279">
            <v>36373</v>
          </cell>
          <cell r="F279">
            <v>167.1</v>
          </cell>
        </row>
        <row r="280">
          <cell r="E280">
            <v>36404</v>
          </cell>
          <cell r="F280">
            <v>167.8</v>
          </cell>
        </row>
        <row r="281">
          <cell r="E281">
            <v>36434</v>
          </cell>
          <cell r="F281">
            <v>168.1</v>
          </cell>
        </row>
        <row r="282">
          <cell r="E282">
            <v>36465</v>
          </cell>
          <cell r="F282">
            <v>168.4</v>
          </cell>
        </row>
        <row r="283">
          <cell r="E283">
            <v>36495</v>
          </cell>
          <cell r="F283">
            <v>168.8</v>
          </cell>
        </row>
        <row r="284">
          <cell r="E284">
            <v>36526</v>
          </cell>
          <cell r="F284">
            <v>169.3</v>
          </cell>
        </row>
        <row r="285">
          <cell r="E285">
            <v>36557</v>
          </cell>
          <cell r="F285">
            <v>170</v>
          </cell>
        </row>
        <row r="286">
          <cell r="E286">
            <v>36586</v>
          </cell>
          <cell r="F286">
            <v>171</v>
          </cell>
        </row>
        <row r="287">
          <cell r="E287">
            <v>36617</v>
          </cell>
          <cell r="F287">
            <v>170.9</v>
          </cell>
        </row>
        <row r="288">
          <cell r="E288">
            <v>36647</v>
          </cell>
          <cell r="F288">
            <v>171.2</v>
          </cell>
        </row>
        <row r="289">
          <cell r="E289">
            <v>36678</v>
          </cell>
          <cell r="F289">
            <v>172.2</v>
          </cell>
        </row>
        <row r="290">
          <cell r="E290">
            <v>36708</v>
          </cell>
          <cell r="F290">
            <v>172.7</v>
          </cell>
        </row>
        <row r="291">
          <cell r="E291">
            <v>36739</v>
          </cell>
          <cell r="F291">
            <v>172.7</v>
          </cell>
        </row>
        <row r="292">
          <cell r="E292">
            <v>36770</v>
          </cell>
          <cell r="F292">
            <v>173.6</v>
          </cell>
        </row>
        <row r="293">
          <cell r="E293">
            <v>36800</v>
          </cell>
          <cell r="F293">
            <v>173.9</v>
          </cell>
        </row>
        <row r="294">
          <cell r="E294">
            <v>36831</v>
          </cell>
          <cell r="F294">
            <v>174.2</v>
          </cell>
        </row>
        <row r="295">
          <cell r="E295">
            <v>36861</v>
          </cell>
          <cell r="F295">
            <v>174.6</v>
          </cell>
        </row>
        <row r="296">
          <cell r="E296">
            <v>36892</v>
          </cell>
          <cell r="F296">
            <v>175.6</v>
          </cell>
        </row>
        <row r="297">
          <cell r="E297">
            <v>36923</v>
          </cell>
          <cell r="F297">
            <v>176</v>
          </cell>
        </row>
        <row r="298">
          <cell r="E298">
            <v>36951</v>
          </cell>
          <cell r="F298">
            <v>176.1</v>
          </cell>
        </row>
        <row r="299">
          <cell r="E299">
            <v>36982</v>
          </cell>
          <cell r="F299">
            <v>176.4</v>
          </cell>
        </row>
        <row r="300">
          <cell r="E300">
            <v>37012</v>
          </cell>
          <cell r="F300">
            <v>177.3</v>
          </cell>
        </row>
        <row r="301">
          <cell r="E301">
            <v>37043</v>
          </cell>
          <cell r="F301">
            <v>177.7</v>
          </cell>
        </row>
        <row r="302">
          <cell r="E302">
            <v>37073</v>
          </cell>
          <cell r="F302">
            <v>177.4</v>
          </cell>
        </row>
        <row r="303">
          <cell r="E303">
            <v>37104</v>
          </cell>
          <cell r="F303">
            <v>177.4</v>
          </cell>
        </row>
        <row r="304">
          <cell r="E304">
            <v>37135</v>
          </cell>
          <cell r="F304">
            <v>178.1</v>
          </cell>
        </row>
        <row r="305">
          <cell r="E305">
            <v>37165</v>
          </cell>
          <cell r="F305">
            <v>177.6</v>
          </cell>
        </row>
        <row r="306">
          <cell r="E306">
            <v>37196</v>
          </cell>
          <cell r="F306">
            <v>177.5</v>
          </cell>
        </row>
        <row r="307">
          <cell r="E307">
            <v>37226</v>
          </cell>
          <cell r="F307">
            <v>177.4</v>
          </cell>
        </row>
        <row r="308">
          <cell r="E308">
            <v>37257</v>
          </cell>
          <cell r="F308">
            <v>177.7</v>
          </cell>
        </row>
        <row r="309">
          <cell r="E309">
            <v>37288</v>
          </cell>
          <cell r="F309">
            <v>178</v>
          </cell>
        </row>
        <row r="310">
          <cell r="E310">
            <v>37316</v>
          </cell>
          <cell r="F310">
            <v>178.5</v>
          </cell>
        </row>
        <row r="311">
          <cell r="E311">
            <v>37347</v>
          </cell>
          <cell r="F311">
            <v>179.3</v>
          </cell>
        </row>
        <row r="312">
          <cell r="E312">
            <v>37377</v>
          </cell>
          <cell r="F312">
            <v>179.5</v>
          </cell>
        </row>
        <row r="313">
          <cell r="E313">
            <v>37408</v>
          </cell>
          <cell r="F313">
            <v>179.6</v>
          </cell>
        </row>
        <row r="314">
          <cell r="E314">
            <v>37438</v>
          </cell>
          <cell r="F314">
            <v>180</v>
          </cell>
        </row>
        <row r="315">
          <cell r="E315">
            <v>37469</v>
          </cell>
          <cell r="F315">
            <v>180.5</v>
          </cell>
        </row>
        <row r="316">
          <cell r="E316">
            <v>37500</v>
          </cell>
          <cell r="F316">
            <v>180.8</v>
          </cell>
        </row>
        <row r="317">
          <cell r="E317">
            <v>37530</v>
          </cell>
          <cell r="F317">
            <v>181.2</v>
          </cell>
        </row>
        <row r="318">
          <cell r="E318">
            <v>37561</v>
          </cell>
          <cell r="F318">
            <v>181.5</v>
          </cell>
        </row>
        <row r="319">
          <cell r="E319">
            <v>37591</v>
          </cell>
          <cell r="F319">
            <v>181.8</v>
          </cell>
        </row>
        <row r="320">
          <cell r="E320">
            <v>37622</v>
          </cell>
          <cell r="F320">
            <v>182.6</v>
          </cell>
        </row>
        <row r="321">
          <cell r="E321">
            <v>37653</v>
          </cell>
          <cell r="F321">
            <v>183.6</v>
          </cell>
        </row>
        <row r="322">
          <cell r="E322">
            <v>37681</v>
          </cell>
          <cell r="F322">
            <v>183.9</v>
          </cell>
        </row>
        <row r="323">
          <cell r="E323">
            <v>37712</v>
          </cell>
          <cell r="F323">
            <v>183.2</v>
          </cell>
        </row>
        <row r="324">
          <cell r="E324">
            <v>37742</v>
          </cell>
          <cell r="F324">
            <v>182.9</v>
          </cell>
        </row>
        <row r="325">
          <cell r="E325">
            <v>37773</v>
          </cell>
          <cell r="F325">
            <v>183.1</v>
          </cell>
        </row>
        <row r="326">
          <cell r="E326">
            <v>37803</v>
          </cell>
          <cell r="F326">
            <v>183.7</v>
          </cell>
        </row>
        <row r="327">
          <cell r="E327">
            <v>37834</v>
          </cell>
          <cell r="F327">
            <v>184.5</v>
          </cell>
        </row>
        <row r="328">
          <cell r="E328">
            <v>37865</v>
          </cell>
          <cell r="F328">
            <v>185.1</v>
          </cell>
        </row>
        <row r="329">
          <cell r="E329">
            <v>37895</v>
          </cell>
          <cell r="F329">
            <v>184.9</v>
          </cell>
        </row>
        <row r="330">
          <cell r="E330">
            <v>37926</v>
          </cell>
          <cell r="F330">
            <v>185</v>
          </cell>
        </row>
        <row r="331">
          <cell r="E331">
            <v>37956</v>
          </cell>
          <cell r="F331">
            <v>185.5</v>
          </cell>
        </row>
        <row r="332">
          <cell r="E332">
            <v>37987</v>
          </cell>
          <cell r="F332">
            <v>186.3</v>
          </cell>
        </row>
        <row r="333">
          <cell r="E333">
            <v>38018</v>
          </cell>
          <cell r="F333">
            <v>186.7</v>
          </cell>
        </row>
        <row r="334">
          <cell r="E334">
            <v>38047</v>
          </cell>
          <cell r="F334">
            <v>187.1</v>
          </cell>
        </row>
        <row r="335">
          <cell r="E335">
            <v>38078</v>
          </cell>
          <cell r="F335">
            <v>187.4</v>
          </cell>
        </row>
        <row r="336">
          <cell r="E336">
            <v>38108</v>
          </cell>
          <cell r="F336">
            <v>188.2</v>
          </cell>
        </row>
        <row r="337">
          <cell r="E337">
            <v>38139</v>
          </cell>
          <cell r="F337">
            <v>188.9</v>
          </cell>
        </row>
        <row r="338">
          <cell r="E338">
            <v>38169</v>
          </cell>
          <cell r="F338">
            <v>189.1</v>
          </cell>
        </row>
        <row r="339">
          <cell r="E339">
            <v>38200</v>
          </cell>
          <cell r="F339">
            <v>189.2</v>
          </cell>
        </row>
        <row r="340">
          <cell r="E340">
            <v>38231</v>
          </cell>
          <cell r="F340">
            <v>189.8</v>
          </cell>
        </row>
        <row r="341">
          <cell r="E341">
            <v>38261</v>
          </cell>
          <cell r="F341">
            <v>190.8</v>
          </cell>
        </row>
        <row r="342">
          <cell r="E342">
            <v>38292</v>
          </cell>
          <cell r="F342">
            <v>191.7</v>
          </cell>
        </row>
        <row r="343">
          <cell r="E343">
            <v>38322</v>
          </cell>
          <cell r="F343">
            <v>191.7</v>
          </cell>
        </row>
        <row r="344">
          <cell r="E344">
            <v>38353</v>
          </cell>
          <cell r="F344">
            <v>191.6</v>
          </cell>
        </row>
        <row r="345">
          <cell r="E345">
            <v>38384</v>
          </cell>
          <cell r="F345">
            <v>192.4</v>
          </cell>
        </row>
        <row r="346">
          <cell r="E346">
            <v>38412</v>
          </cell>
          <cell r="F346">
            <v>193.1</v>
          </cell>
        </row>
        <row r="347">
          <cell r="E347">
            <v>38443</v>
          </cell>
          <cell r="F347">
            <v>193.7</v>
          </cell>
        </row>
        <row r="348">
          <cell r="E348">
            <v>38473</v>
          </cell>
          <cell r="F348">
            <v>193.6</v>
          </cell>
        </row>
        <row r="349">
          <cell r="E349">
            <v>38504</v>
          </cell>
          <cell r="F349">
            <v>193.7</v>
          </cell>
        </row>
        <row r="350">
          <cell r="E350">
            <v>38534</v>
          </cell>
          <cell r="F350">
            <v>194.9</v>
          </cell>
        </row>
        <row r="351">
          <cell r="E351">
            <v>38565</v>
          </cell>
          <cell r="F351">
            <v>196.1</v>
          </cell>
        </row>
        <row r="352">
          <cell r="E352">
            <v>38596</v>
          </cell>
          <cell r="F352">
            <v>198.8</v>
          </cell>
        </row>
        <row r="353">
          <cell r="E353">
            <v>38626</v>
          </cell>
          <cell r="F353">
            <v>199.1</v>
          </cell>
        </row>
        <row r="354">
          <cell r="E354">
            <v>38657</v>
          </cell>
          <cell r="F354">
            <v>198.1</v>
          </cell>
        </row>
        <row r="355">
          <cell r="E355">
            <v>38687</v>
          </cell>
          <cell r="F355">
            <v>198.1</v>
          </cell>
        </row>
        <row r="356">
          <cell r="E356">
            <v>38718</v>
          </cell>
          <cell r="F356">
            <v>199.3</v>
          </cell>
        </row>
        <row r="357">
          <cell r="E357">
            <v>38749</v>
          </cell>
          <cell r="F357">
            <v>199.4</v>
          </cell>
        </row>
        <row r="358">
          <cell r="E358">
            <v>38777</v>
          </cell>
          <cell r="F358">
            <v>199.7</v>
          </cell>
        </row>
        <row r="359">
          <cell r="E359">
            <v>38808</v>
          </cell>
          <cell r="F359">
            <v>200.7</v>
          </cell>
        </row>
        <row r="360">
          <cell r="E360">
            <v>38838</v>
          </cell>
          <cell r="F360">
            <v>201.3</v>
          </cell>
        </row>
        <row r="361">
          <cell r="E361">
            <v>38869</v>
          </cell>
          <cell r="F361">
            <v>201.8</v>
          </cell>
        </row>
        <row r="362">
          <cell r="E362">
            <v>38899</v>
          </cell>
          <cell r="F362">
            <v>202.9</v>
          </cell>
        </row>
        <row r="363">
          <cell r="E363">
            <v>38930</v>
          </cell>
          <cell r="F363">
            <v>203.8</v>
          </cell>
        </row>
        <row r="364">
          <cell r="E364">
            <v>38961</v>
          </cell>
          <cell r="F364">
            <v>202.8</v>
          </cell>
        </row>
        <row r="365">
          <cell r="E365">
            <v>38991</v>
          </cell>
          <cell r="F365">
            <v>201.9</v>
          </cell>
        </row>
        <row r="366">
          <cell r="E366">
            <v>39022</v>
          </cell>
          <cell r="F366">
            <v>202</v>
          </cell>
        </row>
        <row r="367">
          <cell r="E367">
            <v>39052</v>
          </cell>
          <cell r="F367">
            <v>203.1</v>
          </cell>
        </row>
        <row r="368">
          <cell r="E368">
            <v>39083</v>
          </cell>
          <cell r="F368">
            <v>203.43700000000001</v>
          </cell>
        </row>
        <row r="369">
          <cell r="E369">
            <v>39114</v>
          </cell>
          <cell r="F369">
            <v>204.226</v>
          </cell>
        </row>
        <row r="370">
          <cell r="E370">
            <v>39142</v>
          </cell>
          <cell r="F370">
            <v>205.28800000000001</v>
          </cell>
        </row>
        <row r="371">
          <cell r="E371">
            <v>39173</v>
          </cell>
          <cell r="F371">
            <v>205.904</v>
          </cell>
        </row>
        <row r="372">
          <cell r="E372">
            <v>39203</v>
          </cell>
          <cell r="F372">
            <v>206.755</v>
          </cell>
        </row>
        <row r="373">
          <cell r="E373">
            <v>39234</v>
          </cell>
          <cell r="F373">
            <v>207.23400000000001</v>
          </cell>
        </row>
        <row r="374">
          <cell r="E374">
            <v>39264</v>
          </cell>
          <cell r="F374">
            <v>207.60300000000001</v>
          </cell>
        </row>
        <row r="375">
          <cell r="E375">
            <v>39295</v>
          </cell>
          <cell r="F375">
            <v>207.667</v>
          </cell>
        </row>
        <row r="376">
          <cell r="E376">
            <v>39326</v>
          </cell>
          <cell r="F376">
            <v>208.547</v>
          </cell>
        </row>
        <row r="377">
          <cell r="E377">
            <v>39356</v>
          </cell>
          <cell r="F377">
            <v>209.19</v>
          </cell>
        </row>
        <row r="378">
          <cell r="E378">
            <v>39387</v>
          </cell>
          <cell r="F378">
            <v>210.834</v>
          </cell>
        </row>
        <row r="379">
          <cell r="E379">
            <v>39417</v>
          </cell>
          <cell r="F379">
            <v>211.44499999999999</v>
          </cell>
        </row>
        <row r="380">
          <cell r="E380">
            <v>39448</v>
          </cell>
          <cell r="F380">
            <v>212.19900000000001</v>
          </cell>
        </row>
        <row r="381">
          <cell r="E381">
            <v>39479</v>
          </cell>
          <cell r="F381">
            <v>212.62299999999999</v>
          </cell>
        </row>
        <row r="382">
          <cell r="E382">
            <v>39508</v>
          </cell>
          <cell r="F382">
            <v>213.441</v>
          </cell>
        </row>
        <row r="383">
          <cell r="E383">
            <v>39539</v>
          </cell>
          <cell r="F383">
            <v>213.971</v>
          </cell>
        </row>
        <row r="384">
          <cell r="E384">
            <v>39569</v>
          </cell>
          <cell r="F384">
            <v>215.20599999999999</v>
          </cell>
        </row>
        <row r="385">
          <cell r="E385">
            <v>39600</v>
          </cell>
          <cell r="F385">
            <v>217.47</v>
          </cell>
        </row>
        <row r="386">
          <cell r="E386">
            <v>39630</v>
          </cell>
          <cell r="F386">
            <v>219.09</v>
          </cell>
        </row>
        <row r="387">
          <cell r="E387">
            <v>39661</v>
          </cell>
          <cell r="F387">
            <v>218.749</v>
          </cell>
        </row>
        <row r="388">
          <cell r="E388">
            <v>39692</v>
          </cell>
          <cell r="F388">
            <v>218.87200000000001</v>
          </cell>
        </row>
        <row r="389">
          <cell r="E389">
            <v>39722</v>
          </cell>
          <cell r="F389">
            <v>216.96600000000001</v>
          </cell>
        </row>
        <row r="390">
          <cell r="E390">
            <v>39753</v>
          </cell>
          <cell r="F390">
            <v>213.07400000000001</v>
          </cell>
        </row>
        <row r="391">
          <cell r="E391">
            <v>39783</v>
          </cell>
          <cell r="F391">
            <v>211.40100000000001</v>
          </cell>
        </row>
        <row r="392">
          <cell r="E392">
            <v>39814</v>
          </cell>
          <cell r="F392">
            <v>211.96199999999999</v>
          </cell>
        </row>
        <row r="393">
          <cell r="E393">
            <v>39845</v>
          </cell>
          <cell r="F393">
            <v>212.82300000000001</v>
          </cell>
        </row>
        <row r="394">
          <cell r="E394">
            <v>39873</v>
          </cell>
          <cell r="F394">
            <v>212.56100000000001</v>
          </cell>
        </row>
        <row r="395">
          <cell r="E395">
            <v>39904</v>
          </cell>
          <cell r="F395">
            <v>212.70500000000001</v>
          </cell>
        </row>
        <row r="396">
          <cell r="E396">
            <v>39934</v>
          </cell>
          <cell r="F396">
            <v>212.977</v>
          </cell>
        </row>
        <row r="397">
          <cell r="E397">
            <v>39965</v>
          </cell>
          <cell r="F397">
            <v>214.744</v>
          </cell>
        </row>
        <row r="398">
          <cell r="E398">
            <v>39995</v>
          </cell>
          <cell r="F398">
            <v>214.726</v>
          </cell>
        </row>
        <row r="399">
          <cell r="E399">
            <v>40026</v>
          </cell>
          <cell r="F399">
            <v>215.47900000000001</v>
          </cell>
        </row>
        <row r="400">
          <cell r="E400">
            <v>40057</v>
          </cell>
          <cell r="F400">
            <v>215.88300000000001</v>
          </cell>
        </row>
        <row r="401">
          <cell r="E401">
            <v>40087</v>
          </cell>
          <cell r="F401">
            <v>216.476</v>
          </cell>
        </row>
        <row r="402">
          <cell r="E402">
            <v>40118</v>
          </cell>
          <cell r="F402">
            <v>217.113</v>
          </cell>
        </row>
        <row r="403">
          <cell r="E403">
            <v>40148</v>
          </cell>
          <cell r="F403">
            <v>217.33</v>
          </cell>
        </row>
        <row r="404">
          <cell r="E404">
            <v>40179</v>
          </cell>
          <cell r="F404">
            <v>217.46899999999999</v>
          </cell>
        </row>
        <row r="405">
          <cell r="E405">
            <v>40210</v>
          </cell>
          <cell r="F405">
            <v>217.39699999999999</v>
          </cell>
        </row>
        <row r="406">
          <cell r="E406">
            <v>40238</v>
          </cell>
          <cell r="F406">
            <v>217.44</v>
          </cell>
        </row>
        <row r="407">
          <cell r="E407">
            <v>40269</v>
          </cell>
          <cell r="F407">
            <v>217.37299999999999</v>
          </cell>
        </row>
        <row r="408">
          <cell r="E408">
            <v>40299</v>
          </cell>
          <cell r="F408">
            <v>217.18199999999999</v>
          </cell>
        </row>
        <row r="409">
          <cell r="E409">
            <v>40330</v>
          </cell>
          <cell r="F409">
            <v>217.20599999999999</v>
          </cell>
        </row>
        <row r="410">
          <cell r="E410">
            <v>40360</v>
          </cell>
          <cell r="F410">
            <v>217.649</v>
          </cell>
        </row>
        <row r="411">
          <cell r="E411">
            <v>40391</v>
          </cell>
          <cell r="F411">
            <v>218.06200000000001</v>
          </cell>
        </row>
        <row r="412">
          <cell r="E412">
            <v>40422</v>
          </cell>
          <cell r="F412">
            <v>218.364</v>
          </cell>
        </row>
        <row r="413">
          <cell r="E413">
            <v>40452</v>
          </cell>
          <cell r="F413">
            <v>219.02</v>
          </cell>
        </row>
        <row r="414">
          <cell r="E414">
            <v>40483</v>
          </cell>
          <cell r="F414">
            <v>219.441</v>
          </cell>
        </row>
        <row r="415">
          <cell r="E415">
            <v>40513</v>
          </cell>
          <cell r="F415">
            <v>220.41399999999999</v>
          </cell>
        </row>
        <row r="416">
          <cell r="E416">
            <v>40544</v>
          </cell>
          <cell r="F416">
            <v>221.036</v>
          </cell>
        </row>
        <row r="417">
          <cell r="E417">
            <v>40575</v>
          </cell>
          <cell r="F417">
            <v>222.00800000000001</v>
          </cell>
        </row>
        <row r="418">
          <cell r="E418">
            <v>40603</v>
          </cell>
          <cell r="F418">
            <v>223.19300000000001</v>
          </cell>
        </row>
        <row r="419">
          <cell r="E419">
            <v>40634</v>
          </cell>
          <cell r="F419">
            <v>224.03</v>
          </cell>
        </row>
        <row r="420">
          <cell r="E420">
            <v>40664</v>
          </cell>
          <cell r="F420">
            <v>224.63399999999999</v>
          </cell>
        </row>
        <row r="421">
          <cell r="E421">
            <v>40695</v>
          </cell>
          <cell r="F421">
            <v>224.83699999999999</v>
          </cell>
        </row>
        <row r="422">
          <cell r="E422">
            <v>40725</v>
          </cell>
          <cell r="F422">
            <v>225.51499999999999</v>
          </cell>
        </row>
        <row r="423">
          <cell r="E423">
            <v>40756</v>
          </cell>
          <cell r="F423">
            <v>226.26599999999999</v>
          </cell>
        </row>
        <row r="424">
          <cell r="E424">
            <v>40787</v>
          </cell>
          <cell r="F424">
            <v>226.87</v>
          </cell>
        </row>
        <row r="425">
          <cell r="E425">
            <v>40817</v>
          </cell>
          <cell r="F425">
            <v>226.804</v>
          </cell>
        </row>
        <row r="426">
          <cell r="E426">
            <v>40848</v>
          </cell>
          <cell r="F426">
            <v>227.01400000000001</v>
          </cell>
        </row>
        <row r="427">
          <cell r="E427">
            <v>40878</v>
          </cell>
          <cell r="F427">
            <v>227.03299999999999</v>
          </cell>
        </row>
        <row r="428">
          <cell r="E428">
            <v>40909</v>
          </cell>
          <cell r="F428">
            <v>227.505</v>
          </cell>
        </row>
        <row r="429">
          <cell r="E429">
            <v>40940</v>
          </cell>
          <cell r="F429">
            <v>228.43299999999999</v>
          </cell>
        </row>
        <row r="430">
          <cell r="E430">
            <v>40969</v>
          </cell>
          <cell r="F430">
            <v>229.09800000000001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search.stlouisfed.org/fred2/series/USPRI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18"/>
  <sheetViews>
    <sheetView tabSelected="1" zoomScale="80" zoomScaleNormal="80" workbookViewId="0">
      <selection activeCell="F32" sqref="F32"/>
    </sheetView>
  </sheetViews>
  <sheetFormatPr defaultColWidth="12" defaultRowHeight="12.75"/>
  <cols>
    <col min="1" max="1" width="12" style="27"/>
    <col min="2" max="3" width="12" style="2"/>
    <col min="7" max="12" width="12" customWidth="1"/>
    <col min="13" max="14" width="12" style="3"/>
    <col min="15" max="15" width="12" style="4"/>
    <col min="16" max="16" width="12" style="3"/>
    <col min="18" max="18" width="12" style="5"/>
  </cols>
  <sheetData>
    <row r="1" spans="1:21">
      <c r="A1" s="27" t="s">
        <v>0</v>
      </c>
    </row>
    <row r="2" spans="1:21">
      <c r="A2" s="27" t="s">
        <v>1</v>
      </c>
      <c r="B2" s="2" t="s">
        <v>2</v>
      </c>
      <c r="E2" s="7"/>
      <c r="G2" s="4"/>
      <c r="H2" s="4"/>
      <c r="T2" s="3"/>
      <c r="U2" s="4"/>
    </row>
    <row r="3" spans="1:21">
      <c r="A3" s="27" t="s">
        <v>3</v>
      </c>
      <c r="B3" s="2" t="s">
        <v>4</v>
      </c>
      <c r="G3" s="4"/>
      <c r="H3" s="4"/>
      <c r="L3" s="3"/>
      <c r="O3" s="3"/>
      <c r="P3"/>
      <c r="Q3" s="5"/>
      <c r="R3"/>
      <c r="T3" s="1"/>
      <c r="U3" s="4"/>
    </row>
    <row r="4" spans="1:21">
      <c r="A4" s="27">
        <v>14246</v>
      </c>
      <c r="B4" s="2" t="s">
        <v>31</v>
      </c>
      <c r="G4" s="4"/>
      <c r="H4" s="4"/>
      <c r="L4" s="3"/>
      <c r="O4" s="3"/>
      <c r="P4"/>
      <c r="Q4" s="5"/>
      <c r="R4"/>
      <c r="T4" s="1"/>
      <c r="U4" s="4"/>
    </row>
    <row r="5" spans="1:21">
      <c r="A5" s="28" t="s">
        <v>6</v>
      </c>
      <c r="F5" s="3"/>
      <c r="G5" s="4"/>
      <c r="H5" s="4"/>
      <c r="M5" s="9" t="s">
        <v>36</v>
      </c>
      <c r="N5" s="4"/>
      <c r="O5"/>
      <c r="P5" s="5"/>
      <c r="R5"/>
    </row>
    <row r="6" spans="1:21">
      <c r="A6" s="27" t="s">
        <v>7</v>
      </c>
      <c r="F6" s="3"/>
      <c r="G6" s="4"/>
      <c r="H6" s="4"/>
      <c r="M6" s="1">
        <f ca="1">D9+29</f>
        <v>14275</v>
      </c>
      <c r="N6" s="25">
        <f ca="1">I12</f>
        <v>3.6782140273405872E-2</v>
      </c>
      <c r="O6"/>
      <c r="P6" s="5"/>
      <c r="R6"/>
    </row>
    <row r="7" spans="1:21">
      <c r="A7" s="27" t="s">
        <v>9</v>
      </c>
      <c r="B7" s="2" t="s">
        <v>10</v>
      </c>
      <c r="F7" s="3"/>
      <c r="G7" s="4"/>
      <c r="H7" s="4"/>
      <c r="M7" s="1">
        <f ca="1">D13+29</f>
        <v>19540</v>
      </c>
      <c r="N7" s="25">
        <f ca="1">N6</f>
        <v>3.6782140273405872E-2</v>
      </c>
      <c r="O7"/>
      <c r="P7" s="5"/>
      <c r="R7"/>
    </row>
    <row r="8" spans="1:21">
      <c r="A8" s="29">
        <v>14246</v>
      </c>
      <c r="B8" s="26">
        <v>25935</v>
      </c>
      <c r="C8" s="10" t="s">
        <v>11</v>
      </c>
      <c r="D8" s="11" t="s">
        <v>12</v>
      </c>
      <c r="E8" s="10" t="s">
        <v>13</v>
      </c>
      <c r="F8" s="10" t="s">
        <v>14</v>
      </c>
      <c r="G8" s="13" t="s">
        <v>15</v>
      </c>
      <c r="H8" s="18" t="s">
        <v>27</v>
      </c>
      <c r="M8" s="8" t="s">
        <v>8</v>
      </c>
      <c r="N8" s="25"/>
      <c r="O8"/>
      <c r="P8" s="5"/>
      <c r="R8"/>
    </row>
    <row r="9" spans="1:21">
      <c r="A9" s="29">
        <v>14277</v>
      </c>
      <c r="B9" s="26">
        <v>26100</v>
      </c>
      <c r="C9" s="10">
        <v>0</v>
      </c>
      <c r="D9" s="1">
        <f ca="1">OFFSET(A$8,C9,0)</f>
        <v>14246</v>
      </c>
      <c r="E9">
        <f ca="1">OFFSET(B$8,C9,0)</f>
        <v>25935</v>
      </c>
      <c r="F9" s="10"/>
      <c r="G9" s="13"/>
      <c r="H9" s="18"/>
      <c r="M9" s="1">
        <f ca="1">M7</f>
        <v>19540</v>
      </c>
      <c r="N9" s="25">
        <f ca="1">(I13+I14)/2</f>
        <v>4.2326820629727258E-3</v>
      </c>
      <c r="O9"/>
      <c r="P9" s="5"/>
      <c r="R9"/>
    </row>
    <row r="10" spans="1:21">
      <c r="A10" s="29">
        <v>14305</v>
      </c>
      <c r="B10" s="26">
        <v>26278</v>
      </c>
      <c r="C10">
        <v>29</v>
      </c>
      <c r="D10" s="1">
        <f t="shared" ref="D10:D29" ca="1" si="0">OFFSET(A$8,C10,0)</f>
        <v>15128</v>
      </c>
      <c r="E10">
        <f t="shared" ref="E10:E29" ca="1" si="1">OFFSET(B$8,C10,0)</f>
        <v>31950</v>
      </c>
      <c r="F10" s="3"/>
      <c r="G10" s="4"/>
      <c r="H10" s="4"/>
      <c r="M10" s="1">
        <f ca="1">D15+29</f>
        <v>22462</v>
      </c>
      <c r="N10" s="25">
        <f ca="1">N9</f>
        <v>4.2326820629727258E-3</v>
      </c>
      <c r="O10"/>
      <c r="P10" s="5"/>
      <c r="R10"/>
    </row>
    <row r="11" spans="1:21">
      <c r="A11" s="29">
        <v>14336</v>
      </c>
      <c r="B11" s="26">
        <v>26092</v>
      </c>
      <c r="C11">
        <f>C10+48</f>
        <v>77</v>
      </c>
      <c r="D11" s="1">
        <f t="shared" ca="1" si="0"/>
        <v>16589</v>
      </c>
      <c r="E11">
        <f t="shared" ca="1" si="1"/>
        <v>34968</v>
      </c>
      <c r="I11" s="10" t="s">
        <v>14</v>
      </c>
      <c r="J11" s="13" t="s">
        <v>15</v>
      </c>
      <c r="K11" s="18" t="s">
        <v>27</v>
      </c>
      <c r="M11" s="1" t="s">
        <v>28</v>
      </c>
      <c r="N11" s="25"/>
      <c r="O11"/>
      <c r="P11" s="5"/>
      <c r="R11"/>
    </row>
    <row r="12" spans="1:21">
      <c r="A12" s="29">
        <v>14366</v>
      </c>
      <c r="B12" s="26">
        <v>26294</v>
      </c>
      <c r="C12">
        <f t="shared" ref="C12:C28" si="2">C11+48</f>
        <v>125</v>
      </c>
      <c r="D12" s="1">
        <f t="shared" ca="1" si="0"/>
        <v>18050</v>
      </c>
      <c r="E12">
        <f t="shared" ca="1" si="1"/>
        <v>37783</v>
      </c>
      <c r="F12">
        <f ca="1">E13-E9</f>
        <v>17853</v>
      </c>
      <c r="G12" s="14">
        <v>14.5</v>
      </c>
      <c r="H12" s="9" t="s">
        <v>36</v>
      </c>
      <c r="I12" s="24">
        <f ca="1">(1+(E13-E9)/E9)^(1/J12)-1</f>
        <v>3.6782140273405872E-2</v>
      </c>
      <c r="J12" s="14">
        <v>14.5</v>
      </c>
      <c r="K12" s="9" t="s">
        <v>5</v>
      </c>
      <c r="M12" s="12">
        <f ca="1">M10</f>
        <v>22462</v>
      </c>
      <c r="N12" s="25">
        <f ca="1">(I15+I16)/2</f>
        <v>3.2028054739807077E-2</v>
      </c>
      <c r="O12"/>
      <c r="P12" s="5"/>
      <c r="R12"/>
    </row>
    <row r="13" spans="1:21">
      <c r="A13" s="29">
        <v>14397</v>
      </c>
      <c r="B13" s="26">
        <v>26499</v>
      </c>
      <c r="C13">
        <f t="shared" si="2"/>
        <v>173</v>
      </c>
      <c r="D13" s="1">
        <f t="shared" ca="1" si="0"/>
        <v>19511</v>
      </c>
      <c r="E13">
        <f t="shared" ca="1" si="1"/>
        <v>43788</v>
      </c>
      <c r="F13">
        <f t="shared" ref="F13:F28" ca="1" si="3">E14-E13</f>
        <v>1576</v>
      </c>
      <c r="G13" s="14">
        <f t="shared" ref="G13:G28" ca="1" si="4">(D14-D13)/(365.25)</f>
        <v>4</v>
      </c>
      <c r="H13" s="9" t="s">
        <v>8</v>
      </c>
      <c r="I13" s="24">
        <f ca="1">(1+(E14-E13)/E13)^(1/J13)-1</f>
        <v>8.8789439677323667E-3</v>
      </c>
      <c r="J13" s="14">
        <f t="shared" ref="J13:J28" ca="1" si="5">(D14-D13)/(365.25)</f>
        <v>4</v>
      </c>
      <c r="K13" s="9" t="s">
        <v>8</v>
      </c>
      <c r="M13" s="12">
        <f ca="1">D17+29</f>
        <v>25384</v>
      </c>
      <c r="N13" s="25">
        <f ca="1">N12</f>
        <v>3.2028054739807077E-2</v>
      </c>
      <c r="O13"/>
      <c r="P13" s="5"/>
      <c r="R13"/>
    </row>
    <row r="14" spans="1:21">
      <c r="A14" s="29">
        <v>14427</v>
      </c>
      <c r="B14" s="26">
        <v>26400</v>
      </c>
      <c r="C14">
        <f t="shared" si="2"/>
        <v>221</v>
      </c>
      <c r="D14" s="1">
        <f t="shared" ca="1" si="0"/>
        <v>20972</v>
      </c>
      <c r="E14">
        <f t="shared" ca="1" si="1"/>
        <v>45364</v>
      </c>
      <c r="F14">
        <f t="shared" ca="1" si="3"/>
        <v>-75</v>
      </c>
      <c r="G14" s="14">
        <f t="shared" ca="1" si="4"/>
        <v>4</v>
      </c>
      <c r="H14" s="9" t="s">
        <v>8</v>
      </c>
      <c r="I14" s="24">
        <f ca="1">(1+(E15-E14)/E14)^(1/J14)-1</f>
        <v>-4.135798417869152E-4</v>
      </c>
      <c r="J14" s="14">
        <f t="shared" ca="1" si="5"/>
        <v>4</v>
      </c>
      <c r="K14" s="9" t="s">
        <v>8</v>
      </c>
      <c r="M14" s="8" t="s">
        <v>16</v>
      </c>
      <c r="N14" s="25"/>
      <c r="O14"/>
      <c r="P14" s="5"/>
      <c r="R14"/>
    </row>
    <row r="15" spans="1:21">
      <c r="A15" s="29">
        <v>14458</v>
      </c>
      <c r="B15" s="26">
        <v>26617</v>
      </c>
      <c r="C15">
        <f t="shared" si="2"/>
        <v>269</v>
      </c>
      <c r="D15" s="1">
        <f t="shared" ca="1" si="0"/>
        <v>22433</v>
      </c>
      <c r="E15">
        <f t="shared" ca="1" si="1"/>
        <v>45289</v>
      </c>
      <c r="F15">
        <f t="shared" ca="1" si="3"/>
        <v>5273</v>
      </c>
      <c r="G15" s="14">
        <f t="shared" ca="1" si="4"/>
        <v>4</v>
      </c>
      <c r="H15" s="9" t="s">
        <v>17</v>
      </c>
      <c r="I15" s="24">
        <f ca="1">(1+(E16-E15)/E15)^(1/J15)-1</f>
        <v>2.7916596729783638E-2</v>
      </c>
      <c r="J15" s="14">
        <f t="shared" ca="1" si="5"/>
        <v>4</v>
      </c>
      <c r="K15" s="9" t="s">
        <v>17</v>
      </c>
      <c r="M15" s="12">
        <f ca="1">M13</f>
        <v>25384</v>
      </c>
      <c r="N15" s="25">
        <f ca="1">(I17*J17+I18*J18)/(J17+J18)</f>
        <v>1.9108923833350222E-2</v>
      </c>
      <c r="O15"/>
      <c r="P15" s="5"/>
      <c r="R15"/>
    </row>
    <row r="16" spans="1:21">
      <c r="A16" s="29">
        <v>14489</v>
      </c>
      <c r="B16" s="26">
        <v>26956</v>
      </c>
      <c r="C16">
        <f t="shared" si="2"/>
        <v>317</v>
      </c>
      <c r="D16" s="1">
        <f t="shared" ca="1" si="0"/>
        <v>23894</v>
      </c>
      <c r="E16">
        <f t="shared" ca="1" si="1"/>
        <v>50562</v>
      </c>
      <c r="F16">
        <f t="shared" ca="1" si="3"/>
        <v>7715</v>
      </c>
      <c r="G16" s="14">
        <f t="shared" ca="1" si="4"/>
        <v>4</v>
      </c>
      <c r="H16" s="9" t="s">
        <v>19</v>
      </c>
      <c r="I16" s="24">
        <f ca="1">(1+(E17-E16)/E16)^(1/J16)-1</f>
        <v>3.6139512749830516E-2</v>
      </c>
      <c r="J16" s="14">
        <f t="shared" ca="1" si="5"/>
        <v>4</v>
      </c>
      <c r="K16" s="9" t="s">
        <v>19</v>
      </c>
      <c r="M16" s="12">
        <f ca="1">D19+29</f>
        <v>28398</v>
      </c>
      <c r="N16" s="25">
        <f ca="1">N15</f>
        <v>1.9108923833350222E-2</v>
      </c>
      <c r="O16"/>
      <c r="P16" s="5"/>
      <c r="R16"/>
    </row>
    <row r="17" spans="1:22">
      <c r="A17" s="29">
        <v>14519</v>
      </c>
      <c r="B17" s="26">
        <v>27319</v>
      </c>
      <c r="C17">
        <f t="shared" si="2"/>
        <v>365</v>
      </c>
      <c r="D17" s="1">
        <f t="shared" ca="1" si="0"/>
        <v>25355</v>
      </c>
      <c r="E17">
        <f t="shared" ca="1" si="1"/>
        <v>58277</v>
      </c>
      <c r="F17">
        <f t="shared" ca="1" si="3"/>
        <v>4738</v>
      </c>
      <c r="G17" s="14">
        <f t="shared" ca="1" si="4"/>
        <v>4</v>
      </c>
      <c r="H17" s="9" t="s">
        <v>20</v>
      </c>
      <c r="I17" s="24">
        <f ca="1">(1+(E18-E17)/E17)^(1/J17)-1</f>
        <v>1.9733503653005302E-2</v>
      </c>
      <c r="J17" s="14">
        <f t="shared" ca="1" si="5"/>
        <v>4</v>
      </c>
      <c r="K17" s="9" t="s">
        <v>20</v>
      </c>
      <c r="M17" s="8" t="s">
        <v>18</v>
      </c>
      <c r="N17" s="25"/>
      <c r="O17"/>
      <c r="P17" s="5"/>
      <c r="R17"/>
    </row>
    <row r="18" spans="1:22">
      <c r="A18" s="29">
        <v>14550</v>
      </c>
      <c r="B18" s="26">
        <v>27360</v>
      </c>
      <c r="C18">
        <f t="shared" si="2"/>
        <v>413</v>
      </c>
      <c r="D18" s="1">
        <f t="shared" ca="1" si="0"/>
        <v>26816</v>
      </c>
      <c r="E18">
        <f t="shared" ca="1" si="1"/>
        <v>63015</v>
      </c>
      <c r="F18">
        <f t="shared" ca="1" si="3"/>
        <v>5114</v>
      </c>
      <c r="G18" s="14">
        <f t="shared" ca="1" si="4"/>
        <v>4.2518822724161529</v>
      </c>
      <c r="H18" s="9" t="s">
        <v>21</v>
      </c>
      <c r="I18" s="24">
        <f ca="1">(1+(E19-E18)/E18)^(1/J18)-1</f>
        <v>1.852134423482088E-2</v>
      </c>
      <c r="J18" s="14">
        <f t="shared" ca="1" si="5"/>
        <v>4.2518822724161529</v>
      </c>
      <c r="K18" s="9" t="s">
        <v>21</v>
      </c>
      <c r="M18" s="1">
        <f ca="1">M16</f>
        <v>28398</v>
      </c>
      <c r="N18" s="25">
        <f ca="1">I19</f>
        <v>2.5838346785964195E-2</v>
      </c>
      <c r="O18"/>
      <c r="P18" s="5"/>
      <c r="R18"/>
    </row>
    <row r="19" spans="1:22">
      <c r="A19" s="29">
        <v>14580</v>
      </c>
      <c r="B19" s="26">
        <v>27405</v>
      </c>
      <c r="C19">
        <f>C18+51</f>
        <v>464</v>
      </c>
      <c r="D19" s="1">
        <f t="shared" ca="1" si="0"/>
        <v>28369</v>
      </c>
      <c r="E19">
        <f t="shared" ca="1" si="1"/>
        <v>68129</v>
      </c>
      <c r="F19">
        <f t="shared" ca="1" si="3"/>
        <v>7319</v>
      </c>
      <c r="G19" s="14">
        <f t="shared" ca="1" si="4"/>
        <v>4</v>
      </c>
      <c r="H19" s="6" t="s">
        <v>18</v>
      </c>
      <c r="I19" s="24">
        <f ca="1">(1+(E20-E19)/E19)^(1/J19)-1</f>
        <v>2.5838346785964195E-2</v>
      </c>
      <c r="J19" s="14">
        <f t="shared" ca="1" si="5"/>
        <v>4</v>
      </c>
      <c r="K19" s="6" t="s">
        <v>18</v>
      </c>
      <c r="M19" s="1">
        <f ca="1">D20+29</f>
        <v>29859</v>
      </c>
      <c r="N19" s="25">
        <f ca="1">N18</f>
        <v>2.5838346785964195E-2</v>
      </c>
      <c r="O19"/>
      <c r="P19"/>
      <c r="Q19" s="3"/>
      <c r="R19" s="3"/>
      <c r="S19" s="4"/>
      <c r="T19" s="3"/>
      <c r="V19" s="5"/>
    </row>
    <row r="20" spans="1:22">
      <c r="A20" s="29">
        <v>14611</v>
      </c>
      <c r="B20" s="26">
        <v>27453</v>
      </c>
      <c r="C20">
        <f t="shared" si="2"/>
        <v>512</v>
      </c>
      <c r="D20" s="1">
        <f t="shared" ca="1" si="0"/>
        <v>29830</v>
      </c>
      <c r="E20">
        <f t="shared" ca="1" si="1"/>
        <v>75448</v>
      </c>
      <c r="F20">
        <f t="shared" ca="1" si="3"/>
        <v>5959</v>
      </c>
      <c r="G20" s="14">
        <f t="shared" ca="1" si="4"/>
        <v>4</v>
      </c>
      <c r="H20" s="9" t="s">
        <v>23</v>
      </c>
      <c r="I20" s="24">
        <f ca="1">(1+(E21-E20)/E20)^(1/J20)-1</f>
        <v>1.9186129753803849E-2</v>
      </c>
      <c r="J20" s="14">
        <f t="shared" ca="1" si="5"/>
        <v>4</v>
      </c>
      <c r="K20" s="9" t="s">
        <v>23</v>
      </c>
      <c r="M20" s="8" t="s">
        <v>22</v>
      </c>
      <c r="N20" s="25"/>
      <c r="O20"/>
      <c r="P20"/>
      <c r="Q20" s="3"/>
      <c r="R20" s="3"/>
      <c r="S20" s="4"/>
      <c r="T20" s="3"/>
      <c r="V20" s="5"/>
    </row>
    <row r="21" spans="1:22">
      <c r="A21" s="29">
        <v>14642</v>
      </c>
      <c r="B21" s="26">
        <v>27565</v>
      </c>
      <c r="C21">
        <f t="shared" si="2"/>
        <v>560</v>
      </c>
      <c r="D21" s="1">
        <f t="shared" ca="1" si="0"/>
        <v>31291</v>
      </c>
      <c r="E21">
        <f t="shared" ca="1" si="1"/>
        <v>81407</v>
      </c>
      <c r="F21">
        <f t="shared" ca="1" si="3"/>
        <v>8931</v>
      </c>
      <c r="G21" s="14">
        <f t="shared" ca="1" si="4"/>
        <v>4</v>
      </c>
      <c r="H21" s="9" t="s">
        <v>23</v>
      </c>
      <c r="I21" s="24">
        <f ca="1">(1+(E22-E21)/E21)^(1/J21)-1</f>
        <v>2.6365818811201702E-2</v>
      </c>
      <c r="J21" s="14">
        <f t="shared" ca="1" si="5"/>
        <v>4</v>
      </c>
      <c r="K21" s="9" t="s">
        <v>23</v>
      </c>
      <c r="M21" s="1">
        <f ca="1">M19</f>
        <v>29859</v>
      </c>
      <c r="N21" s="25">
        <f ca="1">(I20+I21+I22)/3</f>
        <v>1.7079100270102954E-2</v>
      </c>
      <c r="O21"/>
      <c r="P21"/>
      <c r="Q21" s="3"/>
      <c r="R21" s="3"/>
      <c r="S21" s="4"/>
      <c r="T21" s="3"/>
      <c r="V21" s="5"/>
    </row>
    <row r="22" spans="1:22">
      <c r="A22" s="29">
        <v>14671</v>
      </c>
      <c r="B22" s="26">
        <v>27675</v>
      </c>
      <c r="C22">
        <f t="shared" si="2"/>
        <v>608</v>
      </c>
      <c r="D22" s="1">
        <f t="shared" ca="1" si="0"/>
        <v>32752</v>
      </c>
      <c r="E22">
        <f t="shared" ca="1" si="1"/>
        <v>90338</v>
      </c>
      <c r="F22">
        <f t="shared" ca="1" si="3"/>
        <v>2072</v>
      </c>
      <c r="G22" s="14">
        <f t="shared" ca="1" si="4"/>
        <v>4</v>
      </c>
      <c r="H22" s="9" t="s">
        <v>25</v>
      </c>
      <c r="I22" s="24">
        <f ca="1">(1+(E23-E22)/E22)^(1/J22)-1</f>
        <v>5.6853522453033101E-3</v>
      </c>
      <c r="J22" s="14">
        <f t="shared" ca="1" si="5"/>
        <v>4</v>
      </c>
      <c r="K22" s="9" t="s">
        <v>25</v>
      </c>
      <c r="M22" s="1">
        <f ca="1">D23+29</f>
        <v>34242</v>
      </c>
      <c r="N22" s="25">
        <f ca="1">N21</f>
        <v>1.7079100270102954E-2</v>
      </c>
      <c r="O22"/>
      <c r="P22"/>
      <c r="Q22" s="3"/>
      <c r="R22" s="3"/>
      <c r="S22" s="4"/>
      <c r="T22" s="3"/>
      <c r="V22" s="5"/>
    </row>
    <row r="23" spans="1:22">
      <c r="A23" s="29">
        <v>14702</v>
      </c>
      <c r="B23" s="26">
        <v>27548</v>
      </c>
      <c r="C23">
        <f t="shared" si="2"/>
        <v>656</v>
      </c>
      <c r="D23" s="1">
        <f t="shared" ca="1" si="0"/>
        <v>34213</v>
      </c>
      <c r="E23">
        <f t="shared" ca="1" si="1"/>
        <v>92410</v>
      </c>
      <c r="F23">
        <f t="shared" ca="1" si="3"/>
        <v>11515</v>
      </c>
      <c r="G23" s="14">
        <f t="shared" ca="1" si="4"/>
        <v>4</v>
      </c>
      <c r="H23" s="9" t="s">
        <v>24</v>
      </c>
      <c r="I23" s="24">
        <f ca="1">(1+(E24-E23)/E23)^(1/J23)-1</f>
        <v>2.979378330130622E-2</v>
      </c>
      <c r="J23" s="14">
        <f t="shared" ca="1" si="5"/>
        <v>4</v>
      </c>
      <c r="K23" s="9" t="s">
        <v>24</v>
      </c>
      <c r="M23" s="8" t="s">
        <v>24</v>
      </c>
      <c r="N23" s="25"/>
      <c r="O23"/>
      <c r="P23"/>
      <c r="Q23" s="3"/>
      <c r="R23" s="3"/>
      <c r="S23" s="4"/>
      <c r="T23" s="3"/>
      <c r="V23" s="5"/>
    </row>
    <row r="24" spans="1:22">
      <c r="A24" s="29">
        <v>14732</v>
      </c>
      <c r="B24" s="26">
        <v>27708</v>
      </c>
      <c r="C24">
        <f t="shared" si="2"/>
        <v>704</v>
      </c>
      <c r="D24" s="1">
        <f t="shared" ca="1" si="0"/>
        <v>35674</v>
      </c>
      <c r="E24">
        <f t="shared" ca="1" si="1"/>
        <v>103925</v>
      </c>
      <c r="F24">
        <f t="shared" ca="1" si="3"/>
        <v>6611</v>
      </c>
      <c r="G24" s="14">
        <f t="shared" ca="1" si="4"/>
        <v>4</v>
      </c>
      <c r="H24" s="9" t="s">
        <v>24</v>
      </c>
      <c r="I24" s="24">
        <f ca="1">(1+(E25-E24)/E24)^(1/J24)-1</f>
        <v>1.5537413349836493E-2</v>
      </c>
      <c r="J24" s="14">
        <f t="shared" ca="1" si="5"/>
        <v>4</v>
      </c>
      <c r="K24" s="9" t="s">
        <v>24</v>
      </c>
      <c r="M24" s="1">
        <f ca="1">M22</f>
        <v>34242</v>
      </c>
      <c r="N24" s="25">
        <f ca="1">(I23+I24)/2</f>
        <v>2.2665598325571357E-2</v>
      </c>
      <c r="O24"/>
      <c r="P24"/>
      <c r="Q24" s="3"/>
      <c r="R24" s="3"/>
      <c r="S24" s="4"/>
      <c r="T24" s="3"/>
      <c r="V24" s="5"/>
    </row>
    <row r="25" spans="1:22">
      <c r="A25" s="29">
        <v>14763</v>
      </c>
      <c r="B25" s="26">
        <v>27760</v>
      </c>
      <c r="C25">
        <f t="shared" si="2"/>
        <v>752</v>
      </c>
      <c r="D25" s="1">
        <f t="shared" ca="1" si="0"/>
        <v>37135</v>
      </c>
      <c r="E25">
        <f t="shared" ca="1" si="1"/>
        <v>110536</v>
      </c>
      <c r="F25">
        <f t="shared" ca="1" si="3"/>
        <v>2164</v>
      </c>
      <c r="G25" s="14">
        <f t="shared" ca="1" si="4"/>
        <v>4</v>
      </c>
      <c r="H25" s="9" t="s">
        <v>25</v>
      </c>
      <c r="I25" s="24">
        <f ca="1">(1+(E26-E25)/E25)^(1/J25)-1</f>
        <v>4.8588062250394248E-3</v>
      </c>
      <c r="J25" s="14">
        <f t="shared" ca="1" si="5"/>
        <v>4</v>
      </c>
      <c r="K25" s="9" t="s">
        <v>25</v>
      </c>
      <c r="M25" s="1">
        <f ca="1">D25+29</f>
        <v>37164</v>
      </c>
      <c r="N25" s="25">
        <f ca="1">N24</f>
        <v>2.2665598325571357E-2</v>
      </c>
      <c r="O25"/>
      <c r="P25"/>
      <c r="Q25" s="3"/>
      <c r="R25" s="3"/>
      <c r="S25" s="4"/>
      <c r="T25" s="3"/>
      <c r="V25" s="5"/>
    </row>
    <row r="26" spans="1:22">
      <c r="A26" s="29">
        <v>14793</v>
      </c>
      <c r="B26" s="26">
        <v>27681</v>
      </c>
      <c r="C26">
        <f t="shared" si="2"/>
        <v>800</v>
      </c>
      <c r="D26" s="1">
        <f t="shared" ca="1" si="0"/>
        <v>38596</v>
      </c>
      <c r="E26">
        <f t="shared" ca="1" si="1"/>
        <v>112700</v>
      </c>
      <c r="F26">
        <f t="shared" ca="1" si="3"/>
        <v>-4977</v>
      </c>
      <c r="G26" s="14">
        <f t="shared" ca="1" si="4"/>
        <v>4</v>
      </c>
      <c r="H26" s="9" t="s">
        <v>25</v>
      </c>
      <c r="I26" s="24">
        <f ca="1">(1+(E27-E26)/E26)^(1/J26)-1</f>
        <v>-1.1228065303863111E-2</v>
      </c>
      <c r="J26" s="14">
        <f t="shared" ca="1" si="5"/>
        <v>4</v>
      </c>
      <c r="K26" s="9" t="s">
        <v>25</v>
      </c>
      <c r="M26" s="8" t="s">
        <v>25</v>
      </c>
      <c r="N26" s="25"/>
      <c r="O26"/>
      <c r="P26"/>
      <c r="Q26" s="3"/>
      <c r="R26" s="3"/>
      <c r="S26" s="4"/>
      <c r="T26" s="3"/>
      <c r="V26" s="5"/>
    </row>
    <row r="27" spans="1:22">
      <c r="A27" s="29">
        <v>14824</v>
      </c>
      <c r="B27" s="26">
        <v>28070</v>
      </c>
      <c r="C27">
        <f t="shared" si="2"/>
        <v>848</v>
      </c>
      <c r="D27" s="1">
        <f t="shared" ca="1" si="0"/>
        <v>40057</v>
      </c>
      <c r="E27">
        <f t="shared" ca="1" si="1"/>
        <v>107723</v>
      </c>
      <c r="F27" s="20">
        <f t="shared" ca="1" si="3"/>
        <v>7213</v>
      </c>
      <c r="G27" s="14">
        <f t="shared" ca="1" si="4"/>
        <v>4</v>
      </c>
      <c r="H27" s="9" t="s">
        <v>26</v>
      </c>
      <c r="I27" s="24">
        <f ca="1">(1+(E28-E27)/E27)^(1/J27)-1</f>
        <v>1.6335065374994295E-2</v>
      </c>
      <c r="J27" s="14">
        <f t="shared" ca="1" si="5"/>
        <v>4</v>
      </c>
      <c r="K27" s="9" t="s">
        <v>26</v>
      </c>
      <c r="M27" s="1">
        <f ca="1">M25</f>
        <v>37164</v>
      </c>
      <c r="N27" s="25">
        <f ca="1">(I25+I26)/2</f>
        <v>-3.1846295394118429E-3</v>
      </c>
      <c r="O27"/>
      <c r="P27"/>
      <c r="Q27" s="3"/>
      <c r="R27" s="3"/>
      <c r="S27" s="4"/>
      <c r="T27" s="3"/>
      <c r="V27" s="5"/>
    </row>
    <row r="28" spans="1:22">
      <c r="A28" s="29">
        <v>14855</v>
      </c>
      <c r="B28" s="26">
        <v>28498</v>
      </c>
      <c r="C28">
        <f t="shared" si="2"/>
        <v>896</v>
      </c>
      <c r="D28" s="1">
        <f t="shared" ca="1" si="0"/>
        <v>41518</v>
      </c>
      <c r="E28">
        <f t="shared" ca="1" si="1"/>
        <v>114936</v>
      </c>
      <c r="F28" s="20">
        <f t="shared" ca="1" si="3"/>
        <v>2588</v>
      </c>
      <c r="G28" s="14">
        <f t="shared" ca="1" si="4"/>
        <v>0.99931553730321698</v>
      </c>
      <c r="H28" s="9" t="s">
        <v>26</v>
      </c>
      <c r="I28" s="24">
        <f ca="1">(1+(E29-E28)/E28)^(1/J28)-1</f>
        <v>2.2532473942237452E-2</v>
      </c>
      <c r="J28" s="14">
        <f t="shared" ca="1" si="5"/>
        <v>0.99931553730321698</v>
      </c>
      <c r="K28" s="9" t="s">
        <v>26</v>
      </c>
      <c r="M28" s="1">
        <f ca="1">D27+29</f>
        <v>40086</v>
      </c>
      <c r="N28" s="25">
        <f ca="1">N27</f>
        <v>-3.1846295394118429E-3</v>
      </c>
      <c r="O28"/>
      <c r="P28"/>
      <c r="Q28" s="3"/>
      <c r="R28" s="3"/>
      <c r="S28" s="4"/>
      <c r="T28" s="3"/>
      <c r="V28" s="5"/>
    </row>
    <row r="29" spans="1:22">
      <c r="A29" s="29">
        <v>14885</v>
      </c>
      <c r="B29" s="26">
        <v>28912</v>
      </c>
      <c r="C29">
        <f>C28+12</f>
        <v>908</v>
      </c>
      <c r="D29" s="1">
        <f t="shared" ca="1" si="0"/>
        <v>41883</v>
      </c>
      <c r="E29">
        <f t="shared" ca="1" si="1"/>
        <v>117524</v>
      </c>
      <c r="M29" s="8" t="s">
        <v>26</v>
      </c>
      <c r="N29" s="25"/>
      <c r="O29"/>
      <c r="P29"/>
      <c r="Q29" s="3"/>
      <c r="R29" s="3"/>
      <c r="S29" s="4"/>
      <c r="T29" s="3"/>
      <c r="V29" s="5"/>
    </row>
    <row r="30" spans="1:22">
      <c r="A30" s="29">
        <v>14916</v>
      </c>
      <c r="B30" s="26">
        <v>29272</v>
      </c>
      <c r="C30"/>
      <c r="I30" s="7"/>
      <c r="M30" s="1">
        <f ca="1">M28</f>
        <v>40086</v>
      </c>
      <c r="N30" s="25">
        <f ca="1">(I27*J27+I28*J28)/(J27+J28)</f>
        <v>1.7573868292323842E-2</v>
      </c>
      <c r="O30"/>
      <c r="P30"/>
      <c r="Q30" s="3"/>
      <c r="R30" s="3"/>
      <c r="S30" s="4"/>
      <c r="T30" s="3"/>
      <c r="V30" s="5"/>
    </row>
    <row r="31" spans="1:22">
      <c r="A31" s="29">
        <v>14946</v>
      </c>
      <c r="B31" s="26">
        <v>29757</v>
      </c>
      <c r="C31"/>
      <c r="F31" s="20">
        <f ca="1">F12+F15+F16+F19+F23+F24+F27+F28</f>
        <v>66087</v>
      </c>
      <c r="G31" s="15">
        <f ca="1">G12+G15+G16+G19+G23+G24+G27+G28</f>
        <v>39.499315537303218</v>
      </c>
      <c r="H31" s="21">
        <f ca="1">(F31/G31)/1000</f>
        <v>1.673117599660362</v>
      </c>
      <c r="I31" t="s">
        <v>32</v>
      </c>
      <c r="M31" s="1">
        <f ca="1">D29+29</f>
        <v>41912</v>
      </c>
      <c r="N31" s="25">
        <f ca="1">N30</f>
        <v>1.7573868292323842E-2</v>
      </c>
      <c r="O31"/>
      <c r="P31"/>
      <c r="Q31" s="3"/>
      <c r="R31" s="3"/>
      <c r="S31" s="4"/>
      <c r="T31" s="3"/>
      <c r="V31" s="5"/>
    </row>
    <row r="32" spans="1:22">
      <c r="A32" s="29">
        <v>14977</v>
      </c>
      <c r="B32" s="26">
        <v>30012</v>
      </c>
      <c r="C32"/>
      <c r="E32" s="3"/>
      <c r="F32">
        <f ca="1">F13+F14+F17+F18+F20+F21+F22+F25+F26</f>
        <v>25502</v>
      </c>
      <c r="G32" s="15">
        <f ca="1">G13+G14+G17+G18+G20+G21+G22+G25+G26</f>
        <v>36.251882272416154</v>
      </c>
      <c r="H32" s="21">
        <f ca="1">(F32/G32)/1000</f>
        <v>0.70346692092742236</v>
      </c>
      <c r="I32" t="s">
        <v>32</v>
      </c>
      <c r="M32"/>
      <c r="N32"/>
      <c r="O32"/>
      <c r="P32"/>
      <c r="Q32" s="3"/>
      <c r="R32" s="3"/>
      <c r="S32" s="4"/>
      <c r="T32" s="3"/>
      <c r="V32" s="5"/>
    </row>
    <row r="33" spans="1:22">
      <c r="A33" s="29">
        <v>15008</v>
      </c>
      <c r="B33" s="26">
        <v>30340</v>
      </c>
      <c r="F33" s="4"/>
      <c r="G33" s="15"/>
      <c r="H33" s="21">
        <f ca="1">H31/H32</f>
        <v>2.3783884499566681</v>
      </c>
      <c r="I33" t="s">
        <v>33</v>
      </c>
      <c r="M33" t="s">
        <v>29</v>
      </c>
      <c r="N33" s="24">
        <f ca="1">(14.5*N7+8*N12+4*N18+8*N24+5*N30)/M36</f>
        <v>2.9420581951718698E-2</v>
      </c>
      <c r="Q33" s="3"/>
      <c r="R33" s="3"/>
      <c r="S33" s="4"/>
      <c r="T33" s="3"/>
      <c r="V33" s="5"/>
    </row>
    <row r="34" spans="1:22" ht="15">
      <c r="A34" s="29">
        <v>15036</v>
      </c>
      <c r="B34" s="26">
        <v>30559</v>
      </c>
      <c r="D34" s="22"/>
      <c r="M34" t="s">
        <v>30</v>
      </c>
      <c r="N34" s="24">
        <f ca="1">(8*N9+8.25*N15+12*N21+8*N27)/M37</f>
        <v>1.0233992967030672E-2</v>
      </c>
      <c r="Q34" s="3"/>
      <c r="R34" s="3"/>
      <c r="S34" s="4"/>
      <c r="T34" s="3"/>
      <c r="V34" s="5"/>
    </row>
    <row r="35" spans="1:22">
      <c r="A35" s="29">
        <v>15067</v>
      </c>
      <c r="B35" s="26">
        <v>30884</v>
      </c>
      <c r="D35" s="2"/>
      <c r="M35"/>
      <c r="N35"/>
      <c r="Q35" s="3"/>
      <c r="R35" s="3"/>
      <c r="S35" s="4"/>
      <c r="T35" s="3"/>
      <c r="V35" s="5"/>
    </row>
    <row r="36" spans="1:22">
      <c r="A36" s="29">
        <v>15097</v>
      </c>
      <c r="B36" s="26">
        <v>31540</v>
      </c>
      <c r="C36" s="16"/>
      <c r="M36">
        <f>(14.5+8+4+8+5)</f>
        <v>39.5</v>
      </c>
      <c r="N36">
        <f>2014.75-1939</f>
        <v>75.75</v>
      </c>
    </row>
    <row r="37" spans="1:22">
      <c r="A37" s="29">
        <v>15128</v>
      </c>
      <c r="B37" s="26">
        <v>31950</v>
      </c>
      <c r="C37" s="16"/>
      <c r="M37">
        <f>8+8.25+12+8</f>
        <v>36.25</v>
      </c>
      <c r="N37" s="30" t="s">
        <v>35</v>
      </c>
    </row>
    <row r="38" spans="1:22">
      <c r="A38" s="29">
        <v>15158</v>
      </c>
      <c r="B38" s="26">
        <v>32387</v>
      </c>
      <c r="C38" s="16"/>
      <c r="M38">
        <f>M36+M37</f>
        <v>75.75</v>
      </c>
      <c r="N38" t="s">
        <v>34</v>
      </c>
    </row>
    <row r="39" spans="1:22">
      <c r="A39" s="29">
        <v>15189</v>
      </c>
      <c r="B39" s="26">
        <v>32723</v>
      </c>
      <c r="C39" s="16"/>
    </row>
    <row r="40" spans="1:22">
      <c r="A40" s="29">
        <v>15220</v>
      </c>
      <c r="B40" s="26">
        <v>32944</v>
      </c>
      <c r="C40" s="16"/>
    </row>
    <row r="41" spans="1:22">
      <c r="A41" s="29">
        <v>15250</v>
      </c>
      <c r="B41" s="26">
        <v>33041</v>
      </c>
      <c r="C41" s="16"/>
    </row>
    <row r="42" spans="1:22">
      <c r="A42" s="29">
        <v>15281</v>
      </c>
      <c r="B42" s="26">
        <v>33075</v>
      </c>
      <c r="C42" s="16"/>
    </row>
    <row r="43" spans="1:22">
      <c r="A43" s="29">
        <v>15311</v>
      </c>
      <c r="B43" s="26">
        <v>33133</v>
      </c>
      <c r="C43" s="16"/>
    </row>
    <row r="44" spans="1:22">
      <c r="A44" s="29">
        <v>15342</v>
      </c>
      <c r="B44" s="26">
        <v>33258</v>
      </c>
      <c r="C44" s="16"/>
    </row>
    <row r="45" spans="1:22">
      <c r="A45" s="29">
        <v>15373</v>
      </c>
      <c r="B45" s="26">
        <v>33367</v>
      </c>
      <c r="C45" s="16"/>
    </row>
    <row r="46" spans="1:22">
      <c r="A46" s="29">
        <v>15401</v>
      </c>
      <c r="B46" s="26">
        <v>33679</v>
      </c>
      <c r="C46" s="16"/>
    </row>
    <row r="47" spans="1:22">
      <c r="A47" s="29">
        <v>15432</v>
      </c>
      <c r="B47" s="26">
        <v>33995</v>
      </c>
      <c r="C47" s="16"/>
    </row>
    <row r="48" spans="1:22">
      <c r="A48" s="29">
        <v>15462</v>
      </c>
      <c r="B48" s="26">
        <v>34341</v>
      </c>
      <c r="C48" s="16"/>
    </row>
    <row r="49" spans="1:3">
      <c r="A49" s="29">
        <v>15493</v>
      </c>
      <c r="B49" s="26">
        <v>34518</v>
      </c>
      <c r="C49" s="16"/>
    </row>
    <row r="50" spans="1:3">
      <c r="A50" s="29">
        <v>15523</v>
      </c>
      <c r="B50" s="26">
        <v>34880</v>
      </c>
      <c r="C50" s="16"/>
    </row>
    <row r="51" spans="1:3">
      <c r="A51" s="29">
        <v>15554</v>
      </c>
      <c r="B51" s="26">
        <v>35174</v>
      </c>
      <c r="C51" s="16"/>
    </row>
    <row r="52" spans="1:3">
      <c r="A52" s="29">
        <v>15585</v>
      </c>
      <c r="B52" s="26">
        <v>35389</v>
      </c>
      <c r="C52" s="16"/>
    </row>
    <row r="53" spans="1:3">
      <c r="A53" s="29">
        <v>15615</v>
      </c>
      <c r="B53" s="26">
        <v>35559</v>
      </c>
      <c r="C53" s="16"/>
    </row>
    <row r="54" spans="1:3">
      <c r="A54" s="29">
        <v>15646</v>
      </c>
      <c r="B54" s="26">
        <v>35647</v>
      </c>
      <c r="C54" s="16"/>
    </row>
    <row r="55" spans="1:3">
      <c r="A55" s="29">
        <v>15676</v>
      </c>
      <c r="B55" s="26">
        <v>35843</v>
      </c>
      <c r="C55" s="16"/>
    </row>
    <row r="56" spans="1:3">
      <c r="A56" s="29">
        <v>15707</v>
      </c>
      <c r="B56" s="26">
        <v>36040</v>
      </c>
      <c r="C56" s="16"/>
    </row>
    <row r="57" spans="1:3">
      <c r="A57" s="29">
        <v>15738</v>
      </c>
      <c r="B57" s="26">
        <v>36172</v>
      </c>
      <c r="C57" s="16"/>
    </row>
    <row r="58" spans="1:3">
      <c r="A58" s="29">
        <v>15766</v>
      </c>
      <c r="B58" s="26">
        <v>36296</v>
      </c>
      <c r="C58" s="16"/>
    </row>
    <row r="59" spans="1:3">
      <c r="A59" s="29">
        <v>15797</v>
      </c>
      <c r="B59" s="26">
        <v>36380</v>
      </c>
      <c r="C59" s="16"/>
    </row>
    <row r="60" spans="1:3">
      <c r="A60" s="29">
        <v>15827</v>
      </c>
      <c r="B60" s="26">
        <v>36315</v>
      </c>
      <c r="C60" s="16"/>
    </row>
    <row r="61" spans="1:3">
      <c r="A61" s="29">
        <v>15858</v>
      </c>
      <c r="B61" s="26">
        <v>36457</v>
      </c>
      <c r="C61" s="16"/>
    </row>
    <row r="62" spans="1:3">
      <c r="A62" s="29">
        <v>15888</v>
      </c>
      <c r="B62" s="26">
        <v>36444</v>
      </c>
      <c r="C62" s="16"/>
    </row>
    <row r="63" spans="1:3">
      <c r="A63" s="29">
        <v>15919</v>
      </c>
      <c r="B63" s="26">
        <v>36395</v>
      </c>
      <c r="C63" s="16"/>
    </row>
    <row r="64" spans="1:3">
      <c r="A64" s="29">
        <v>15950</v>
      </c>
      <c r="B64" s="26">
        <v>36318</v>
      </c>
      <c r="C64" s="16"/>
    </row>
    <row r="65" spans="1:3">
      <c r="A65" s="29">
        <v>15980</v>
      </c>
      <c r="B65" s="26">
        <v>36505</v>
      </c>
      <c r="C65" s="16"/>
    </row>
    <row r="66" spans="1:3">
      <c r="A66" s="29">
        <v>16011</v>
      </c>
      <c r="B66" s="26">
        <v>36641</v>
      </c>
      <c r="C66" s="16"/>
    </row>
    <row r="67" spans="1:3">
      <c r="A67" s="29">
        <v>16041</v>
      </c>
      <c r="B67" s="26">
        <v>36475</v>
      </c>
      <c r="C67" s="16"/>
    </row>
    <row r="68" spans="1:3">
      <c r="A68" s="29">
        <v>16072</v>
      </c>
      <c r="B68" s="26">
        <v>36493</v>
      </c>
      <c r="C68" s="16"/>
    </row>
    <row r="69" spans="1:3">
      <c r="A69" s="29">
        <v>16103</v>
      </c>
      <c r="B69" s="26">
        <v>36415</v>
      </c>
      <c r="C69" s="16"/>
    </row>
    <row r="70" spans="1:3">
      <c r="A70" s="29">
        <v>16132</v>
      </c>
      <c r="B70" s="26">
        <v>36179</v>
      </c>
      <c r="C70" s="16"/>
    </row>
    <row r="71" spans="1:3">
      <c r="A71" s="29">
        <v>16163</v>
      </c>
      <c r="B71" s="26">
        <v>35951</v>
      </c>
      <c r="C71" s="16"/>
    </row>
    <row r="72" spans="1:3">
      <c r="A72" s="29">
        <v>16193</v>
      </c>
      <c r="B72" s="26">
        <v>35864</v>
      </c>
      <c r="C72" s="16"/>
    </row>
    <row r="73" spans="1:3">
      <c r="A73" s="29">
        <v>16224</v>
      </c>
      <c r="B73" s="26">
        <v>35800</v>
      </c>
      <c r="C73" s="16"/>
    </row>
    <row r="74" spans="1:3">
      <c r="A74" s="29">
        <v>16254</v>
      </c>
      <c r="B74" s="26">
        <v>35715</v>
      </c>
      <c r="C74" s="16"/>
    </row>
    <row r="75" spans="1:3">
      <c r="A75" s="29">
        <v>16285</v>
      </c>
      <c r="B75" s="26">
        <v>35646</v>
      </c>
      <c r="C75" s="16"/>
    </row>
    <row r="76" spans="1:3">
      <c r="A76" s="29">
        <v>16316</v>
      </c>
      <c r="B76" s="26">
        <v>35456</v>
      </c>
      <c r="C76" s="16"/>
    </row>
    <row r="77" spans="1:3">
      <c r="A77" s="29">
        <v>16346</v>
      </c>
      <c r="B77" s="26">
        <v>35486</v>
      </c>
      <c r="C77" s="16"/>
    </row>
    <row r="78" spans="1:3">
      <c r="A78" s="29">
        <v>16377</v>
      </c>
      <c r="B78" s="26">
        <v>35449</v>
      </c>
      <c r="C78" s="16"/>
    </row>
    <row r="79" spans="1:3">
      <c r="A79" s="29">
        <v>16407</v>
      </c>
      <c r="B79" s="26">
        <v>35486</v>
      </c>
      <c r="C79" s="16"/>
    </row>
    <row r="80" spans="1:3">
      <c r="A80" s="29">
        <v>16438</v>
      </c>
      <c r="B80" s="26">
        <v>35643</v>
      </c>
      <c r="C80" s="16"/>
    </row>
    <row r="81" spans="1:3">
      <c r="A81" s="29">
        <v>16469</v>
      </c>
      <c r="B81" s="26">
        <v>35665</v>
      </c>
      <c r="C81" s="16"/>
    </row>
    <row r="82" spans="1:3">
      <c r="A82" s="29">
        <v>16497</v>
      </c>
      <c r="B82" s="26">
        <v>35580</v>
      </c>
      <c r="C82" s="16"/>
    </row>
    <row r="83" spans="1:3">
      <c r="A83" s="29">
        <v>16528</v>
      </c>
      <c r="B83" s="26">
        <v>35258</v>
      </c>
      <c r="C83" s="16"/>
    </row>
    <row r="84" spans="1:3">
      <c r="A84" s="29">
        <v>16558</v>
      </c>
      <c r="B84" s="26">
        <v>35145</v>
      </c>
      <c r="C84" s="16"/>
    </row>
    <row r="85" spans="1:3">
      <c r="A85" s="29">
        <v>16589</v>
      </c>
      <c r="B85" s="26">
        <v>34968</v>
      </c>
      <c r="C85" s="16"/>
    </row>
    <row r="86" spans="1:3">
      <c r="A86" s="29">
        <v>16619</v>
      </c>
      <c r="B86" s="26">
        <v>34688</v>
      </c>
      <c r="C86" s="16"/>
    </row>
    <row r="87" spans="1:3">
      <c r="A87" s="29">
        <v>16650</v>
      </c>
      <c r="B87" s="26">
        <v>34332</v>
      </c>
      <c r="C87" s="16"/>
    </row>
    <row r="88" spans="1:3">
      <c r="A88" s="29">
        <v>16681</v>
      </c>
      <c r="B88" s="26">
        <v>32558</v>
      </c>
      <c r="C88" s="16"/>
    </row>
    <row r="89" spans="1:3">
      <c r="A89" s="29">
        <v>16711</v>
      </c>
      <c r="B89" s="26">
        <v>32745</v>
      </c>
      <c r="C89" s="16"/>
    </row>
    <row r="90" spans="1:3">
      <c r="A90" s="29">
        <v>16742</v>
      </c>
      <c r="B90" s="26">
        <v>33167</v>
      </c>
      <c r="C90" s="16"/>
    </row>
    <row r="91" spans="1:3">
      <c r="A91" s="29">
        <v>16772</v>
      </c>
      <c r="B91" s="26">
        <v>33301</v>
      </c>
      <c r="C91" s="16"/>
    </row>
    <row r="92" spans="1:3">
      <c r="A92" s="29">
        <v>16803</v>
      </c>
      <c r="B92" s="26">
        <v>34047</v>
      </c>
      <c r="C92" s="16"/>
    </row>
    <row r="93" spans="1:3">
      <c r="A93" s="29">
        <v>16834</v>
      </c>
      <c r="B93" s="26">
        <v>33473</v>
      </c>
      <c r="C93" s="16"/>
    </row>
    <row r="94" spans="1:3">
      <c r="A94" s="29">
        <v>16862</v>
      </c>
      <c r="B94" s="26">
        <v>34435</v>
      </c>
      <c r="C94" s="16"/>
    </row>
    <row r="95" spans="1:3">
      <c r="A95" s="29">
        <v>16893</v>
      </c>
      <c r="B95" s="26">
        <v>35148</v>
      </c>
      <c r="C95" s="16"/>
    </row>
    <row r="96" spans="1:3">
      <c r="A96" s="29">
        <v>16923</v>
      </c>
      <c r="B96" s="26">
        <v>35617</v>
      </c>
      <c r="C96" s="16"/>
    </row>
    <row r="97" spans="1:5">
      <c r="A97" s="29">
        <v>16954</v>
      </c>
      <c r="B97" s="26">
        <v>36053</v>
      </c>
      <c r="C97" s="16"/>
    </row>
    <row r="98" spans="1:5">
      <c r="A98" s="29">
        <v>16984</v>
      </c>
      <c r="B98" s="26">
        <v>36471</v>
      </c>
      <c r="C98" s="16"/>
    </row>
    <row r="99" spans="1:5">
      <c r="A99" s="29">
        <v>17015</v>
      </c>
      <c r="B99" s="26">
        <v>36962</v>
      </c>
      <c r="C99" s="16"/>
    </row>
    <row r="100" spans="1:5">
      <c r="A100" s="29">
        <v>17046</v>
      </c>
      <c r="B100" s="26">
        <v>37240</v>
      </c>
      <c r="C100" s="16"/>
    </row>
    <row r="101" spans="1:5">
      <c r="A101" s="29">
        <v>17076</v>
      </c>
      <c r="B101" s="26">
        <v>37430</v>
      </c>
      <c r="C101" s="16"/>
    </row>
    <row r="102" spans="1:5">
      <c r="A102" s="29">
        <v>17107</v>
      </c>
      <c r="B102" s="26">
        <v>37758</v>
      </c>
      <c r="C102" s="16"/>
    </row>
    <row r="103" spans="1:5">
      <c r="A103" s="29">
        <v>17137</v>
      </c>
      <c r="B103" s="26">
        <v>37751</v>
      </c>
      <c r="C103" s="16"/>
    </row>
    <row r="104" spans="1:5">
      <c r="A104" s="29">
        <v>17168</v>
      </c>
      <c r="B104" s="26">
        <v>37920</v>
      </c>
      <c r="C104" s="16"/>
    </row>
    <row r="105" spans="1:5">
      <c r="A105" s="29">
        <v>17199</v>
      </c>
      <c r="B105" s="26">
        <v>37957</v>
      </c>
      <c r="C105" s="16"/>
    </row>
    <row r="106" spans="1:5">
      <c r="A106" s="29">
        <v>17227</v>
      </c>
      <c r="B106" s="26">
        <v>38018</v>
      </c>
      <c r="C106" s="16"/>
    </row>
    <row r="107" spans="1:5">
      <c r="A107" s="29">
        <v>17258</v>
      </c>
      <c r="B107" s="26">
        <v>37934</v>
      </c>
      <c r="C107" s="16"/>
    </row>
    <row r="108" spans="1:5">
      <c r="A108" s="29">
        <v>17288</v>
      </c>
      <c r="B108" s="26">
        <v>38087</v>
      </c>
      <c r="C108" s="16"/>
      <c r="E108" s="17"/>
    </row>
    <row r="109" spans="1:5">
      <c r="A109" s="29">
        <v>17319</v>
      </c>
      <c r="B109" s="26">
        <v>38284</v>
      </c>
      <c r="C109" s="16"/>
      <c r="E109" s="17"/>
    </row>
    <row r="110" spans="1:5">
      <c r="A110" s="29">
        <v>17349</v>
      </c>
      <c r="B110" s="26">
        <v>38219</v>
      </c>
      <c r="C110" s="16"/>
      <c r="E110" s="17"/>
    </row>
    <row r="111" spans="1:5">
      <c r="A111" s="29">
        <v>17380</v>
      </c>
      <c r="B111" s="26">
        <v>38440</v>
      </c>
      <c r="C111" s="16"/>
      <c r="D111" s="16"/>
      <c r="E111" s="17"/>
    </row>
    <row r="112" spans="1:5">
      <c r="A112" s="29">
        <v>17411</v>
      </c>
      <c r="B112" s="26">
        <v>38662</v>
      </c>
      <c r="C112" s="16"/>
      <c r="D112" s="16"/>
      <c r="E112" s="17"/>
    </row>
    <row r="113" spans="1:5">
      <c r="A113" s="29">
        <v>17441</v>
      </c>
      <c r="B113" s="26">
        <v>38849</v>
      </c>
      <c r="C113" s="16"/>
      <c r="D113" s="16"/>
      <c r="E113" s="17"/>
    </row>
    <row r="114" spans="1:5">
      <c r="A114" s="29">
        <v>17472</v>
      </c>
      <c r="B114" s="26">
        <v>38902</v>
      </c>
      <c r="C114" s="16"/>
      <c r="D114" s="16"/>
      <c r="E114" s="17"/>
    </row>
    <row r="115" spans="1:5">
      <c r="A115" s="29">
        <v>17502</v>
      </c>
      <c r="B115" s="26">
        <v>38974</v>
      </c>
      <c r="C115" s="16"/>
      <c r="D115" s="16"/>
      <c r="E115" s="17"/>
    </row>
    <row r="116" spans="1:5">
      <c r="A116" s="29">
        <v>17533</v>
      </c>
      <c r="B116" s="26">
        <v>39058</v>
      </c>
      <c r="C116" s="16"/>
      <c r="D116" s="16"/>
      <c r="E116" s="17"/>
    </row>
    <row r="117" spans="1:5">
      <c r="A117" s="29">
        <v>17564</v>
      </c>
      <c r="B117" s="26">
        <v>38922</v>
      </c>
      <c r="C117" s="16"/>
      <c r="D117" s="16"/>
      <c r="E117" s="17"/>
    </row>
    <row r="118" spans="1:5">
      <c r="A118" s="29">
        <v>17593</v>
      </c>
      <c r="B118" s="26">
        <v>39058</v>
      </c>
      <c r="C118" s="16"/>
      <c r="D118" s="16"/>
      <c r="E118" s="17"/>
    </row>
    <row r="119" spans="1:5">
      <c r="A119" s="29">
        <v>17624</v>
      </c>
      <c r="B119" s="26">
        <v>38727</v>
      </c>
      <c r="C119" s="16"/>
      <c r="D119" s="16"/>
      <c r="E119" s="17"/>
    </row>
    <row r="120" spans="1:5">
      <c r="A120" s="29">
        <v>17654</v>
      </c>
      <c r="B120" s="26">
        <v>39114</v>
      </c>
      <c r="C120" s="16"/>
      <c r="D120" s="16"/>
      <c r="E120" s="17"/>
    </row>
    <row r="121" spans="1:5">
      <c r="A121" s="29">
        <v>17685</v>
      </c>
      <c r="B121" s="26">
        <v>39297</v>
      </c>
      <c r="C121" s="16"/>
      <c r="D121" s="16"/>
      <c r="E121" s="17"/>
    </row>
    <row r="122" spans="1:5">
      <c r="A122" s="29">
        <v>17715</v>
      </c>
      <c r="B122" s="26">
        <v>39386</v>
      </c>
      <c r="C122" s="16"/>
      <c r="D122" s="16"/>
      <c r="E122" s="17"/>
    </row>
    <row r="123" spans="1:5">
      <c r="A123" s="29">
        <v>17746</v>
      </c>
      <c r="B123" s="26">
        <v>39385</v>
      </c>
      <c r="C123" s="16"/>
      <c r="D123" s="16"/>
      <c r="E123" s="17"/>
    </row>
    <row r="124" spans="1:5">
      <c r="A124" s="29">
        <v>17777</v>
      </c>
      <c r="B124" s="26">
        <v>39490</v>
      </c>
      <c r="C124" s="16"/>
      <c r="D124" s="16"/>
      <c r="E124" s="17"/>
    </row>
    <row r="125" spans="1:5">
      <c r="A125" s="29">
        <v>17807</v>
      </c>
      <c r="B125" s="26">
        <v>39422</v>
      </c>
      <c r="C125" s="16"/>
      <c r="D125" s="16"/>
      <c r="E125" s="17"/>
    </row>
    <row r="126" spans="1:5">
      <c r="A126" s="29">
        <v>17838</v>
      </c>
      <c r="B126" s="26">
        <v>39325</v>
      </c>
      <c r="C126" s="16"/>
      <c r="D126" s="16"/>
      <c r="E126" s="17"/>
    </row>
    <row r="127" spans="1:5">
      <c r="A127" s="29">
        <v>17868</v>
      </c>
      <c r="B127" s="26">
        <v>39141</v>
      </c>
      <c r="C127" s="16"/>
      <c r="D127" s="16"/>
      <c r="E127" s="17"/>
    </row>
    <row r="128" spans="1:5">
      <c r="A128" s="29">
        <v>17899</v>
      </c>
      <c r="B128" s="26">
        <v>38777</v>
      </c>
      <c r="C128" s="16"/>
      <c r="D128" s="16"/>
      <c r="E128" s="17"/>
    </row>
    <row r="129" spans="1:5">
      <c r="A129" s="29">
        <v>17930</v>
      </c>
      <c r="B129" s="26">
        <v>38607</v>
      </c>
      <c r="C129" s="16"/>
      <c r="D129" s="16"/>
      <c r="E129" s="17"/>
    </row>
    <row r="130" spans="1:5">
      <c r="A130" s="29">
        <v>17958</v>
      </c>
      <c r="B130" s="26">
        <v>38323</v>
      </c>
      <c r="C130" s="16"/>
      <c r="D130" s="16"/>
      <c r="E130" s="17"/>
    </row>
    <row r="131" spans="1:5">
      <c r="A131" s="29">
        <v>17989</v>
      </c>
      <c r="B131" s="26">
        <v>38282</v>
      </c>
      <c r="C131" s="16"/>
      <c r="D131" s="16"/>
      <c r="E131" s="17"/>
    </row>
    <row r="132" spans="1:5">
      <c r="A132" s="29">
        <v>18019</v>
      </c>
      <c r="B132" s="26">
        <v>38020</v>
      </c>
      <c r="C132" s="16"/>
      <c r="D132" s="16"/>
      <c r="E132" s="17"/>
    </row>
    <row r="133" spans="1:5">
      <c r="A133" s="29">
        <v>18050</v>
      </c>
      <c r="B133" s="26">
        <v>37783</v>
      </c>
      <c r="C133" s="16"/>
      <c r="D133" s="16"/>
      <c r="E133" s="17"/>
    </row>
    <row r="134" spans="1:5">
      <c r="A134" s="29">
        <v>18080</v>
      </c>
      <c r="B134" s="26">
        <v>37567</v>
      </c>
      <c r="C134" s="16"/>
      <c r="D134" s="16"/>
      <c r="E134" s="17"/>
    </row>
    <row r="135" spans="1:5">
      <c r="A135" s="29">
        <v>18111</v>
      </c>
      <c r="B135" s="26">
        <v>37637</v>
      </c>
      <c r="C135" s="16"/>
      <c r="D135" s="16"/>
      <c r="E135" s="17"/>
    </row>
    <row r="136" spans="1:5">
      <c r="A136" s="29">
        <v>18142</v>
      </c>
      <c r="B136" s="26">
        <v>37794</v>
      </c>
      <c r="C136" s="16"/>
      <c r="D136" s="16"/>
      <c r="E136" s="17"/>
    </row>
    <row r="137" spans="1:5">
      <c r="A137" s="29">
        <v>18172</v>
      </c>
      <c r="B137" s="26">
        <v>36980</v>
      </c>
      <c r="C137" s="16"/>
      <c r="D137" s="16"/>
      <c r="E137" s="17"/>
    </row>
    <row r="138" spans="1:5">
      <c r="A138" s="29">
        <v>18203</v>
      </c>
      <c r="B138" s="26">
        <v>37295</v>
      </c>
      <c r="C138" s="16"/>
      <c r="D138" s="16"/>
      <c r="E138" s="17"/>
    </row>
    <row r="139" spans="1:5">
      <c r="A139" s="29">
        <v>18233</v>
      </c>
      <c r="B139" s="26">
        <v>37565</v>
      </c>
      <c r="C139" s="16"/>
      <c r="D139" s="16"/>
      <c r="E139" s="17"/>
    </row>
    <row r="140" spans="1:5">
      <c r="A140" s="29">
        <v>18264</v>
      </c>
      <c r="B140" s="26">
        <v>37594</v>
      </c>
      <c r="C140" s="16"/>
      <c r="D140" s="16"/>
      <c r="E140" s="17"/>
    </row>
    <row r="141" spans="1:5">
      <c r="A141" s="29">
        <v>18295</v>
      </c>
      <c r="B141" s="26">
        <v>37372</v>
      </c>
      <c r="C141" s="16"/>
      <c r="D141" s="16"/>
      <c r="E141" s="17"/>
    </row>
    <row r="142" spans="1:5">
      <c r="A142" s="29">
        <v>18323</v>
      </c>
      <c r="B142" s="26">
        <v>37874</v>
      </c>
      <c r="C142" s="16"/>
      <c r="D142" s="16"/>
      <c r="E142" s="17"/>
    </row>
    <row r="143" spans="1:5">
      <c r="A143" s="29">
        <v>18354</v>
      </c>
      <c r="B143" s="26">
        <v>38282</v>
      </c>
      <c r="C143" s="16"/>
      <c r="D143" s="16"/>
      <c r="E143" s="17"/>
    </row>
    <row r="144" spans="1:5">
      <c r="A144" s="29">
        <v>18384</v>
      </c>
      <c r="B144" s="26">
        <v>38675</v>
      </c>
      <c r="C144" s="16"/>
      <c r="D144" s="16"/>
      <c r="E144" s="17"/>
    </row>
    <row r="145" spans="1:5">
      <c r="A145" s="29">
        <v>18415</v>
      </c>
      <c r="B145" s="26">
        <v>39062</v>
      </c>
      <c r="C145" s="16"/>
      <c r="D145" s="16"/>
      <c r="E145" s="17"/>
    </row>
    <row r="146" spans="1:5">
      <c r="A146" s="29">
        <v>18445</v>
      </c>
      <c r="B146" s="26">
        <v>39364</v>
      </c>
      <c r="C146" s="16"/>
      <c r="D146" s="16"/>
      <c r="E146" s="17"/>
    </row>
    <row r="147" spans="1:5">
      <c r="A147" s="29">
        <v>18476</v>
      </c>
      <c r="B147" s="26">
        <v>40001</v>
      </c>
      <c r="C147" s="16"/>
      <c r="D147" s="16"/>
      <c r="E147" s="17"/>
    </row>
    <row r="148" spans="1:5">
      <c r="A148" s="29">
        <v>18507</v>
      </c>
      <c r="B148" s="26">
        <v>40214</v>
      </c>
      <c r="C148" s="16"/>
      <c r="D148" s="16"/>
      <c r="E148" s="17"/>
    </row>
    <row r="149" spans="1:5">
      <c r="A149" s="29">
        <v>18537</v>
      </c>
      <c r="B149" s="26">
        <v>40463</v>
      </c>
      <c r="C149" s="16"/>
      <c r="D149" s="16"/>
      <c r="E149" s="17"/>
    </row>
    <row r="150" spans="1:5">
      <c r="A150" s="29">
        <v>18568</v>
      </c>
      <c r="B150" s="26">
        <v>40516</v>
      </c>
      <c r="C150" s="16"/>
      <c r="D150" s="16"/>
      <c r="E150" s="17"/>
    </row>
    <row r="151" spans="1:5">
      <c r="A151" s="29">
        <v>18598</v>
      </c>
      <c r="B151" s="26">
        <v>40541</v>
      </c>
      <c r="C151" s="16"/>
      <c r="D151" s="16"/>
      <c r="E151" s="17"/>
    </row>
    <row r="152" spans="1:5">
      <c r="A152" s="29">
        <v>18629</v>
      </c>
      <c r="B152" s="26">
        <v>40936</v>
      </c>
      <c r="C152" s="16"/>
      <c r="D152" s="16"/>
      <c r="E152" s="17"/>
    </row>
    <row r="153" spans="1:5">
      <c r="A153" s="29">
        <v>18660</v>
      </c>
      <c r="B153" s="26">
        <v>41195</v>
      </c>
      <c r="C153" s="16"/>
      <c r="D153" s="16"/>
      <c r="E153" s="17"/>
    </row>
    <row r="154" spans="1:5">
      <c r="A154" s="29">
        <v>18688</v>
      </c>
      <c r="B154" s="26">
        <v>41461</v>
      </c>
      <c r="C154" s="16"/>
      <c r="D154" s="16"/>
      <c r="E154" s="17"/>
    </row>
    <row r="155" spans="1:5">
      <c r="A155" s="29">
        <v>18719</v>
      </c>
      <c r="B155" s="26">
        <v>41405</v>
      </c>
      <c r="C155" s="16"/>
      <c r="D155" s="16"/>
      <c r="E155" s="17"/>
    </row>
    <row r="156" spans="1:5">
      <c r="A156" s="29">
        <v>18749</v>
      </c>
      <c r="B156" s="26">
        <v>41536</v>
      </c>
      <c r="C156" s="16"/>
      <c r="D156" s="16"/>
      <c r="E156" s="17"/>
    </row>
    <row r="157" spans="1:5">
      <c r="A157" s="29">
        <v>18780</v>
      </c>
      <c r="B157" s="26">
        <v>41569</v>
      </c>
      <c r="C157" s="16"/>
      <c r="D157" s="16"/>
      <c r="E157" s="17"/>
    </row>
    <row r="158" spans="1:5">
      <c r="A158" s="29">
        <v>18810</v>
      </c>
      <c r="B158" s="26">
        <v>41524</v>
      </c>
      <c r="C158" s="16"/>
      <c r="D158" s="16"/>
      <c r="E158" s="17"/>
    </row>
    <row r="159" spans="1:5">
      <c r="A159" s="29">
        <v>18841</v>
      </c>
      <c r="B159" s="26">
        <v>41490</v>
      </c>
      <c r="C159" s="16"/>
      <c r="D159" s="16"/>
      <c r="E159" s="17"/>
    </row>
    <row r="160" spans="1:5">
      <c r="A160" s="29">
        <v>18872</v>
      </c>
      <c r="B160" s="26">
        <v>41403</v>
      </c>
      <c r="C160" s="16"/>
      <c r="D160" s="16"/>
      <c r="E160" s="17"/>
    </row>
    <row r="161" spans="1:5">
      <c r="A161" s="29">
        <v>18902</v>
      </c>
      <c r="B161" s="26">
        <v>41432</v>
      </c>
      <c r="C161" s="16"/>
      <c r="D161" s="16"/>
      <c r="E161" s="17"/>
    </row>
    <row r="162" spans="1:5">
      <c r="A162" s="29">
        <v>18933</v>
      </c>
      <c r="B162" s="26">
        <v>41522</v>
      </c>
      <c r="C162" s="16"/>
      <c r="D162" s="16"/>
      <c r="E162" s="17"/>
    </row>
    <row r="163" spans="1:5">
      <c r="A163" s="29">
        <v>18963</v>
      </c>
      <c r="B163" s="26">
        <v>41621</v>
      </c>
      <c r="C163" s="16"/>
      <c r="D163" s="16"/>
      <c r="E163" s="17"/>
    </row>
    <row r="164" spans="1:5">
      <c r="A164" s="29">
        <v>18994</v>
      </c>
      <c r="B164" s="26">
        <v>41709</v>
      </c>
      <c r="C164" s="16"/>
      <c r="D164" s="16"/>
      <c r="E164" s="17"/>
    </row>
    <row r="165" spans="1:5">
      <c r="A165" s="29">
        <v>19025</v>
      </c>
      <c r="B165" s="26">
        <v>41872</v>
      </c>
      <c r="C165" s="16"/>
      <c r="D165" s="16"/>
      <c r="E165" s="17"/>
    </row>
    <row r="166" spans="1:5">
      <c r="A166" s="29">
        <v>19054</v>
      </c>
      <c r="B166" s="26">
        <v>41842</v>
      </c>
      <c r="C166" s="16"/>
      <c r="D166" s="16"/>
      <c r="E166" s="17"/>
    </row>
    <row r="167" spans="1:5">
      <c r="A167" s="29">
        <v>19085</v>
      </c>
      <c r="B167" s="26">
        <v>41954</v>
      </c>
      <c r="C167" s="16"/>
      <c r="D167" s="16"/>
      <c r="E167" s="17"/>
    </row>
    <row r="168" spans="1:5">
      <c r="A168" s="29">
        <v>19115</v>
      </c>
      <c r="B168" s="26">
        <v>41951</v>
      </c>
      <c r="C168" s="16"/>
      <c r="D168" s="16"/>
      <c r="E168" s="17"/>
    </row>
    <row r="169" spans="1:5">
      <c r="A169" s="29">
        <v>19146</v>
      </c>
      <c r="B169" s="26">
        <v>41574</v>
      </c>
      <c r="C169" s="16"/>
      <c r="D169" s="16"/>
      <c r="E169" s="17"/>
    </row>
    <row r="170" spans="1:5">
      <c r="A170" s="29">
        <v>19176</v>
      </c>
      <c r="B170" s="26">
        <v>41407</v>
      </c>
      <c r="C170" s="16"/>
      <c r="D170" s="16"/>
      <c r="E170" s="17"/>
    </row>
    <row r="171" spans="1:5">
      <c r="A171" s="29">
        <v>19207</v>
      </c>
      <c r="B171" s="26">
        <v>42205</v>
      </c>
      <c r="C171" s="16"/>
      <c r="D171" s="16"/>
      <c r="E171" s="17"/>
    </row>
    <row r="172" spans="1:5">
      <c r="A172" s="29">
        <v>19238</v>
      </c>
      <c r="B172" s="26">
        <v>42585</v>
      </c>
      <c r="C172" s="16"/>
      <c r="D172" s="16"/>
      <c r="E172" s="17"/>
    </row>
    <row r="173" spans="1:5">
      <c r="A173" s="29">
        <v>19268</v>
      </c>
      <c r="B173" s="26">
        <v>42782</v>
      </c>
      <c r="C173" s="16"/>
      <c r="D173" s="16"/>
      <c r="E173" s="17"/>
    </row>
    <row r="174" spans="1:5">
      <c r="A174" s="29">
        <v>19299</v>
      </c>
      <c r="B174" s="26">
        <v>43015</v>
      </c>
      <c r="C174" s="16"/>
      <c r="D174" s="16"/>
      <c r="E174" s="17"/>
    </row>
    <row r="175" spans="1:5">
      <c r="A175" s="29">
        <v>19329</v>
      </c>
      <c r="B175" s="26">
        <v>43229</v>
      </c>
      <c r="C175" s="16"/>
      <c r="D175" s="16"/>
      <c r="E175" s="17"/>
    </row>
    <row r="176" spans="1:5">
      <c r="A176" s="29">
        <v>19360</v>
      </c>
      <c r="B176" s="26">
        <v>43351</v>
      </c>
      <c r="C176" s="16"/>
      <c r="D176" s="16"/>
      <c r="E176" s="17"/>
    </row>
    <row r="177" spans="1:5">
      <c r="A177" s="29">
        <v>19391</v>
      </c>
      <c r="B177" s="26">
        <v>43542</v>
      </c>
      <c r="C177" s="16"/>
      <c r="D177" s="16"/>
      <c r="E177" s="17"/>
    </row>
    <row r="178" spans="1:5">
      <c r="A178" s="29">
        <v>19419</v>
      </c>
      <c r="B178" s="26">
        <v>43691</v>
      </c>
      <c r="C178" s="16"/>
      <c r="D178" s="16"/>
      <c r="E178" s="17"/>
    </row>
    <row r="179" spans="1:5">
      <c r="A179" s="29">
        <v>19450</v>
      </c>
      <c r="B179" s="26">
        <v>43662</v>
      </c>
      <c r="C179" s="16"/>
      <c r="D179" s="16"/>
      <c r="E179" s="17"/>
    </row>
    <row r="180" spans="1:5">
      <c r="A180" s="29">
        <v>19480</v>
      </c>
      <c r="B180" s="26">
        <v>43774</v>
      </c>
      <c r="C180" s="16"/>
      <c r="D180" s="16"/>
      <c r="E180" s="17"/>
    </row>
    <row r="181" spans="1:5">
      <c r="A181" s="29">
        <v>19511</v>
      </c>
      <c r="B181" s="26">
        <v>43788</v>
      </c>
      <c r="C181" s="16"/>
      <c r="D181" s="16"/>
      <c r="E181" s="17"/>
    </row>
    <row r="182" spans="1:5">
      <c r="A182" s="29">
        <v>19541</v>
      </c>
      <c r="B182" s="26">
        <v>43813</v>
      </c>
      <c r="C182" s="16"/>
      <c r="D182" s="16"/>
      <c r="E182" s="17"/>
    </row>
    <row r="183" spans="1:5">
      <c r="A183" s="29">
        <v>19572</v>
      </c>
      <c r="B183" s="26">
        <v>43733</v>
      </c>
      <c r="C183" s="16"/>
      <c r="D183" s="16"/>
      <c r="E183" s="17"/>
    </row>
    <row r="184" spans="1:5">
      <c r="A184" s="29">
        <v>19603</v>
      </c>
      <c r="B184" s="26">
        <v>43616</v>
      </c>
      <c r="C184" s="16"/>
      <c r="D184" s="16"/>
      <c r="E184" s="17"/>
    </row>
    <row r="185" spans="1:5">
      <c r="A185" s="29">
        <v>19633</v>
      </c>
      <c r="B185" s="26">
        <v>43478</v>
      </c>
      <c r="C185" s="16"/>
      <c r="D185" s="16"/>
      <c r="E185" s="17"/>
    </row>
    <row r="186" spans="1:5">
      <c r="A186" s="29">
        <v>19664</v>
      </c>
      <c r="B186" s="26">
        <v>43158</v>
      </c>
      <c r="C186" s="16"/>
      <c r="D186" s="16"/>
      <c r="E186" s="17"/>
    </row>
    <row r="187" spans="1:5">
      <c r="A187" s="29">
        <v>19694</v>
      </c>
      <c r="B187" s="26">
        <v>42959</v>
      </c>
      <c r="C187" s="16"/>
      <c r="D187" s="16"/>
      <c r="E187" s="17"/>
    </row>
    <row r="188" spans="1:5">
      <c r="A188" s="29">
        <v>19725</v>
      </c>
      <c r="B188" s="26">
        <v>42708</v>
      </c>
      <c r="C188" s="16"/>
      <c r="D188" s="16"/>
      <c r="E188" s="17"/>
    </row>
    <row r="189" spans="1:5">
      <c r="A189" s="29">
        <v>19756</v>
      </c>
      <c r="B189" s="26">
        <v>42599</v>
      </c>
      <c r="C189" s="16"/>
      <c r="D189" s="16"/>
      <c r="E189" s="17"/>
    </row>
    <row r="190" spans="1:5">
      <c r="A190" s="29">
        <v>19784</v>
      </c>
      <c r="B190" s="26">
        <v>42362</v>
      </c>
      <c r="C190" s="16"/>
      <c r="D190" s="16"/>
      <c r="E190" s="17"/>
    </row>
    <row r="191" spans="1:5">
      <c r="A191" s="29">
        <v>19815</v>
      </c>
      <c r="B191" s="26">
        <v>42372</v>
      </c>
      <c r="C191" s="16"/>
      <c r="D191" s="16"/>
      <c r="E191" s="17"/>
    </row>
    <row r="192" spans="1:5">
      <c r="A192" s="29">
        <v>19845</v>
      </c>
      <c r="B192" s="26">
        <v>42136</v>
      </c>
      <c r="C192" s="16"/>
      <c r="D192" s="16"/>
      <c r="E192" s="17"/>
    </row>
    <row r="193" spans="1:5">
      <c r="A193" s="29">
        <v>19876</v>
      </c>
      <c r="B193" s="26">
        <v>42050</v>
      </c>
      <c r="C193" s="16"/>
      <c r="D193" s="16"/>
      <c r="E193" s="17"/>
    </row>
    <row r="194" spans="1:5">
      <c r="A194" s="29">
        <v>19906</v>
      </c>
      <c r="B194" s="26">
        <v>41967</v>
      </c>
      <c r="C194" s="16"/>
      <c r="D194" s="16"/>
      <c r="E194" s="17"/>
    </row>
    <row r="195" spans="1:5">
      <c r="A195" s="29">
        <v>19937</v>
      </c>
      <c r="B195" s="26">
        <v>41933</v>
      </c>
      <c r="C195" s="16"/>
      <c r="D195" s="16"/>
      <c r="E195" s="17"/>
    </row>
    <row r="196" spans="1:5">
      <c r="A196" s="29">
        <v>19968</v>
      </c>
      <c r="B196" s="26">
        <v>41988</v>
      </c>
      <c r="C196" s="16"/>
      <c r="D196" s="16"/>
      <c r="E196" s="17"/>
    </row>
    <row r="197" spans="1:5">
      <c r="A197" s="29">
        <v>19998</v>
      </c>
      <c r="B197" s="26">
        <v>42044</v>
      </c>
      <c r="C197" s="16"/>
      <c r="D197" s="16"/>
      <c r="E197" s="17"/>
    </row>
    <row r="198" spans="1:5">
      <c r="A198" s="29">
        <v>20029</v>
      </c>
      <c r="B198" s="26">
        <v>42214</v>
      </c>
      <c r="C198" s="16"/>
      <c r="D198" s="16"/>
      <c r="E198" s="17"/>
    </row>
    <row r="199" spans="1:5">
      <c r="A199" s="29">
        <v>20059</v>
      </c>
      <c r="B199" s="26">
        <v>42374</v>
      </c>
      <c r="C199" s="16"/>
      <c r="D199" s="16"/>
      <c r="E199" s="17"/>
    </row>
    <row r="200" spans="1:5">
      <c r="A200" s="29">
        <v>20090</v>
      </c>
      <c r="B200" s="26">
        <v>42544</v>
      </c>
      <c r="C200" s="16"/>
      <c r="D200" s="16"/>
      <c r="E200" s="17"/>
    </row>
    <row r="201" spans="1:5">
      <c r="A201" s="29">
        <v>20121</v>
      </c>
      <c r="B201" s="26">
        <v>42721</v>
      </c>
      <c r="C201" s="16"/>
      <c r="D201" s="16"/>
      <c r="E201" s="17"/>
    </row>
    <row r="202" spans="1:5">
      <c r="A202" s="29">
        <v>20149</v>
      </c>
      <c r="B202" s="26">
        <v>43025</v>
      </c>
      <c r="C202" s="16"/>
      <c r="D202" s="16"/>
      <c r="E202" s="17"/>
    </row>
    <row r="203" spans="1:5">
      <c r="A203" s="29">
        <v>20180</v>
      </c>
      <c r="B203" s="26">
        <v>43288</v>
      </c>
      <c r="C203" s="16"/>
      <c r="D203" s="16"/>
      <c r="E203" s="17"/>
    </row>
    <row r="204" spans="1:5">
      <c r="A204" s="29">
        <v>20210</v>
      </c>
      <c r="B204" s="26">
        <v>43521</v>
      </c>
      <c r="C204" s="16"/>
      <c r="D204" s="16"/>
      <c r="E204" s="17"/>
    </row>
    <row r="205" spans="1:5">
      <c r="A205" s="29">
        <v>20241</v>
      </c>
      <c r="B205" s="26">
        <v>43770</v>
      </c>
      <c r="C205" s="16"/>
      <c r="D205" s="16"/>
      <c r="E205" s="17"/>
    </row>
    <row r="206" spans="1:5">
      <c r="A206" s="29">
        <v>20271</v>
      </c>
      <c r="B206" s="26">
        <v>43936</v>
      </c>
      <c r="C206" s="16"/>
      <c r="D206" s="16"/>
      <c r="E206" s="17"/>
    </row>
    <row r="207" spans="1:5">
      <c r="A207" s="29">
        <v>20302</v>
      </c>
      <c r="B207" s="26">
        <v>44088</v>
      </c>
      <c r="C207" s="16"/>
      <c r="D207" s="16"/>
      <c r="E207" s="17"/>
    </row>
    <row r="208" spans="1:5">
      <c r="A208" s="29">
        <v>20333</v>
      </c>
      <c r="B208" s="26">
        <v>44195</v>
      </c>
      <c r="C208" s="16"/>
      <c r="D208" s="16"/>
      <c r="E208" s="17"/>
    </row>
    <row r="209" spans="1:5">
      <c r="A209" s="29">
        <v>20363</v>
      </c>
      <c r="B209" s="26">
        <v>44313</v>
      </c>
      <c r="C209" s="16"/>
      <c r="D209" s="16"/>
      <c r="E209" s="17"/>
    </row>
    <row r="210" spans="1:5">
      <c r="A210" s="29">
        <v>20394</v>
      </c>
      <c r="B210" s="26">
        <v>44509</v>
      </c>
      <c r="C210" s="16"/>
      <c r="D210" s="16"/>
      <c r="E210" s="17"/>
    </row>
    <row r="211" spans="1:5">
      <c r="A211" s="29">
        <v>20424</v>
      </c>
      <c r="B211" s="26">
        <v>44673</v>
      </c>
      <c r="C211" s="16"/>
      <c r="D211" s="16"/>
      <c r="E211" s="17"/>
    </row>
    <row r="212" spans="1:5">
      <c r="A212" s="29">
        <v>20455</v>
      </c>
      <c r="B212" s="26">
        <v>44808</v>
      </c>
      <c r="C212" s="16"/>
      <c r="D212" s="16"/>
      <c r="E212" s="17"/>
    </row>
    <row r="213" spans="1:5">
      <c r="A213" s="29">
        <v>20486</v>
      </c>
      <c r="B213" s="26">
        <v>44955</v>
      </c>
      <c r="C213" s="16"/>
      <c r="D213" s="16"/>
      <c r="E213" s="17"/>
    </row>
    <row r="214" spans="1:5">
      <c r="A214" s="29">
        <v>20515</v>
      </c>
      <c r="B214" s="26">
        <v>45043</v>
      </c>
      <c r="C214" s="16"/>
      <c r="D214" s="16"/>
      <c r="E214" s="17"/>
    </row>
    <row r="215" spans="1:5">
      <c r="A215" s="29">
        <v>20546</v>
      </c>
      <c r="B215" s="26">
        <v>45099</v>
      </c>
      <c r="C215" s="16"/>
      <c r="D215" s="16"/>
      <c r="E215" s="17"/>
    </row>
    <row r="216" spans="1:5">
      <c r="A216" s="29">
        <v>20576</v>
      </c>
      <c r="B216" s="26">
        <v>45139</v>
      </c>
      <c r="C216" s="16"/>
      <c r="D216" s="16"/>
      <c r="E216" s="17"/>
    </row>
    <row r="217" spans="1:5">
      <c r="A217" s="29">
        <v>20607</v>
      </c>
      <c r="B217" s="26">
        <v>45217</v>
      </c>
      <c r="C217" s="16"/>
      <c r="D217" s="16"/>
      <c r="E217" s="17"/>
    </row>
    <row r="218" spans="1:5">
      <c r="A218" s="29">
        <v>20637</v>
      </c>
      <c r="B218" s="26">
        <v>44549</v>
      </c>
      <c r="C218" s="16"/>
      <c r="D218" s="16"/>
      <c r="E218" s="17"/>
    </row>
    <row r="219" spans="1:5">
      <c r="A219" s="29">
        <v>20668</v>
      </c>
      <c r="B219" s="26">
        <v>45179</v>
      </c>
      <c r="C219" s="16"/>
      <c r="D219" s="16"/>
      <c r="E219" s="17"/>
    </row>
    <row r="220" spans="1:5">
      <c r="A220" s="29">
        <v>20699</v>
      </c>
      <c r="B220" s="26">
        <v>45120</v>
      </c>
      <c r="C220" s="16"/>
      <c r="D220" s="16"/>
      <c r="E220" s="17"/>
    </row>
    <row r="221" spans="1:5">
      <c r="A221" s="29">
        <v>20729</v>
      </c>
      <c r="B221" s="26">
        <v>45262</v>
      </c>
      <c r="C221" s="16"/>
      <c r="D221" s="16"/>
      <c r="E221" s="17"/>
    </row>
    <row r="222" spans="1:5">
      <c r="A222" s="29">
        <v>20760</v>
      </c>
      <c r="B222" s="26">
        <v>45269</v>
      </c>
      <c r="C222" s="16"/>
      <c r="D222" s="16"/>
      <c r="E222" s="17"/>
    </row>
    <row r="223" spans="1:5">
      <c r="A223" s="29">
        <v>20790</v>
      </c>
      <c r="B223" s="26">
        <v>45346</v>
      </c>
      <c r="C223" s="16"/>
      <c r="D223" s="16"/>
      <c r="E223" s="17"/>
    </row>
    <row r="224" spans="1:5">
      <c r="A224" s="29">
        <v>20821</v>
      </c>
      <c r="B224" s="26">
        <v>45268</v>
      </c>
      <c r="C224" s="16"/>
      <c r="D224" s="16"/>
      <c r="E224" s="17"/>
    </row>
    <row r="225" spans="1:5">
      <c r="A225" s="29">
        <v>20852</v>
      </c>
      <c r="B225" s="26">
        <v>45451</v>
      </c>
      <c r="C225" s="16"/>
      <c r="D225" s="16"/>
      <c r="E225" s="17"/>
    </row>
    <row r="226" spans="1:5">
      <c r="A226" s="29">
        <v>20880</v>
      </c>
      <c r="B226" s="26">
        <v>45485</v>
      </c>
      <c r="C226" s="16"/>
      <c r="D226" s="16"/>
      <c r="E226" s="17"/>
    </row>
    <row r="227" spans="1:5">
      <c r="A227" s="29">
        <v>20911</v>
      </c>
      <c r="B227" s="26">
        <v>45537</v>
      </c>
      <c r="C227" s="16"/>
      <c r="D227" s="16"/>
      <c r="E227" s="17"/>
    </row>
    <row r="228" spans="1:5">
      <c r="A228" s="29">
        <v>20941</v>
      </c>
      <c r="B228" s="26">
        <v>45436</v>
      </c>
      <c r="C228" s="16"/>
      <c r="D228" s="16"/>
      <c r="E228" s="17"/>
    </row>
    <row r="229" spans="1:5">
      <c r="A229" s="29">
        <v>20972</v>
      </c>
      <c r="B229" s="26">
        <v>45364</v>
      </c>
      <c r="C229" s="16"/>
      <c r="D229" s="16"/>
      <c r="E229" s="17"/>
    </row>
    <row r="230" spans="1:5">
      <c r="A230" s="29">
        <v>21002</v>
      </c>
      <c r="B230" s="26">
        <v>45369</v>
      </c>
      <c r="C230" s="16"/>
      <c r="D230" s="16"/>
      <c r="E230" s="17"/>
    </row>
    <row r="231" spans="1:5">
      <c r="A231" s="29">
        <v>21033</v>
      </c>
      <c r="B231" s="26">
        <v>45369</v>
      </c>
      <c r="C231" s="16"/>
      <c r="D231" s="16"/>
      <c r="E231" s="17"/>
    </row>
    <row r="232" spans="1:5">
      <c r="A232" s="29">
        <v>21064</v>
      </c>
      <c r="B232" s="26">
        <v>45183</v>
      </c>
      <c r="C232" s="16"/>
      <c r="D232" s="16"/>
      <c r="E232" s="17"/>
    </row>
    <row r="233" spans="1:5">
      <c r="A233" s="29">
        <v>21094</v>
      </c>
      <c r="B233" s="26">
        <v>44997</v>
      </c>
      <c r="C233" s="16"/>
      <c r="D233" s="16"/>
      <c r="E233" s="17"/>
    </row>
    <row r="234" spans="1:5">
      <c r="A234" s="29">
        <v>21125</v>
      </c>
      <c r="B234" s="26">
        <v>44790</v>
      </c>
      <c r="C234" s="16"/>
      <c r="D234" s="16"/>
      <c r="E234" s="17"/>
    </row>
    <row r="235" spans="1:5">
      <c r="A235" s="29">
        <v>21155</v>
      </c>
      <c r="B235" s="26">
        <v>44539</v>
      </c>
      <c r="C235" s="16"/>
      <c r="D235" s="16"/>
      <c r="E235" s="17"/>
    </row>
    <row r="236" spans="1:5">
      <c r="A236" s="29">
        <v>21186</v>
      </c>
      <c r="B236" s="26">
        <v>44256</v>
      </c>
      <c r="C236" s="16"/>
      <c r="D236" s="16"/>
      <c r="E236" s="17"/>
    </row>
    <row r="237" spans="1:5">
      <c r="A237" s="29">
        <v>21217</v>
      </c>
      <c r="B237" s="26">
        <v>43744</v>
      </c>
      <c r="C237" s="16"/>
      <c r="D237" s="16"/>
      <c r="E237" s="17"/>
    </row>
    <row r="238" spans="1:5">
      <c r="A238" s="29">
        <v>21245</v>
      </c>
      <c r="B238" s="26">
        <v>43452</v>
      </c>
      <c r="C238" s="16"/>
      <c r="D238" s="16"/>
      <c r="E238" s="17"/>
    </row>
    <row r="239" spans="1:5">
      <c r="A239" s="29">
        <v>21276</v>
      </c>
      <c r="B239" s="26">
        <v>43159</v>
      </c>
      <c r="C239" s="16"/>
      <c r="D239" s="16"/>
      <c r="E239" s="17"/>
    </row>
    <row r="240" spans="1:5">
      <c r="A240" s="29">
        <v>21306</v>
      </c>
      <c r="B240" s="26">
        <v>43019</v>
      </c>
      <c r="C240" s="16"/>
      <c r="D240" s="16"/>
      <c r="E240" s="17"/>
    </row>
    <row r="241" spans="1:5">
      <c r="A241" s="29">
        <v>21337</v>
      </c>
      <c r="B241" s="26">
        <v>42986</v>
      </c>
      <c r="C241" s="16"/>
      <c r="D241" s="16"/>
      <c r="E241" s="17"/>
    </row>
    <row r="242" spans="1:5">
      <c r="A242" s="29">
        <v>21367</v>
      </c>
      <c r="B242" s="26">
        <v>43065</v>
      </c>
      <c r="C242" s="16"/>
      <c r="D242" s="16"/>
      <c r="E242" s="17"/>
    </row>
    <row r="243" spans="1:5">
      <c r="A243" s="29">
        <v>21398</v>
      </c>
      <c r="B243" s="26">
        <v>43219</v>
      </c>
      <c r="C243" s="16"/>
      <c r="D243" s="16"/>
      <c r="E243" s="17"/>
    </row>
    <row r="244" spans="1:5">
      <c r="A244" s="29">
        <v>21429</v>
      </c>
      <c r="B244" s="26">
        <v>43490</v>
      </c>
      <c r="C244" s="16"/>
      <c r="D244" s="16"/>
      <c r="E244" s="17"/>
    </row>
    <row r="245" spans="1:5">
      <c r="A245" s="29">
        <v>21459</v>
      </c>
      <c r="B245" s="26">
        <v>43455</v>
      </c>
      <c r="C245" s="16"/>
      <c r="D245" s="16"/>
      <c r="E245" s="17"/>
    </row>
    <row r="246" spans="1:5">
      <c r="A246" s="29">
        <v>21490</v>
      </c>
      <c r="B246" s="26">
        <v>43916</v>
      </c>
      <c r="C246" s="16"/>
      <c r="D246" s="16"/>
      <c r="E246" s="17"/>
    </row>
    <row r="247" spans="1:5">
      <c r="A247" s="29">
        <v>21520</v>
      </c>
      <c r="B247" s="26">
        <v>43988</v>
      </c>
      <c r="C247" s="16"/>
      <c r="D247" s="16"/>
      <c r="E247" s="17"/>
    </row>
    <row r="248" spans="1:5">
      <c r="A248" s="29">
        <v>21551</v>
      </c>
      <c r="B248" s="26">
        <v>44375</v>
      </c>
      <c r="C248" s="16"/>
      <c r="D248" s="16"/>
      <c r="E248" s="17"/>
    </row>
    <row r="249" spans="1:5">
      <c r="A249" s="29">
        <v>21582</v>
      </c>
      <c r="B249" s="26">
        <v>44571</v>
      </c>
      <c r="C249" s="16"/>
      <c r="D249" s="16"/>
      <c r="E249" s="17"/>
    </row>
    <row r="250" spans="1:5">
      <c r="A250" s="29">
        <v>21610</v>
      </c>
      <c r="B250" s="26">
        <v>44884</v>
      </c>
      <c r="C250" s="16"/>
      <c r="D250" s="16"/>
      <c r="E250" s="17"/>
    </row>
    <row r="251" spans="1:5">
      <c r="A251" s="29">
        <v>21641</v>
      </c>
      <c r="B251" s="26">
        <v>45178</v>
      </c>
      <c r="C251" s="16"/>
      <c r="D251" s="16"/>
      <c r="E251" s="17"/>
    </row>
    <row r="252" spans="1:5">
      <c r="A252" s="29">
        <v>21671</v>
      </c>
      <c r="B252" s="26">
        <v>45396</v>
      </c>
      <c r="C252" s="16"/>
      <c r="D252" s="16"/>
      <c r="E252" s="17"/>
    </row>
    <row r="253" spans="1:5">
      <c r="A253" s="29">
        <v>21702</v>
      </c>
      <c r="B253" s="26">
        <v>45536</v>
      </c>
      <c r="C253" s="16"/>
      <c r="D253" s="16"/>
      <c r="E253" s="17"/>
    </row>
    <row r="254" spans="1:5">
      <c r="A254" s="29">
        <v>21732</v>
      </c>
      <c r="B254" s="26">
        <v>45630</v>
      </c>
      <c r="C254" s="16"/>
      <c r="D254" s="16"/>
      <c r="E254" s="17"/>
    </row>
    <row r="255" spans="1:5">
      <c r="A255" s="29">
        <v>21763</v>
      </c>
      <c r="B255" s="26">
        <v>45153</v>
      </c>
      <c r="C255" s="16"/>
      <c r="D255" s="16"/>
      <c r="E255" s="17"/>
    </row>
    <row r="256" spans="1:5">
      <c r="A256" s="29">
        <v>21794</v>
      </c>
      <c r="B256" s="26">
        <v>45190</v>
      </c>
      <c r="C256" s="16"/>
      <c r="D256" s="16"/>
      <c r="E256" s="17"/>
    </row>
    <row r="257" spans="1:5">
      <c r="A257" s="29">
        <v>21824</v>
      </c>
      <c r="B257" s="26">
        <v>45094</v>
      </c>
      <c r="C257" s="16"/>
      <c r="D257" s="16"/>
      <c r="E257" s="17"/>
    </row>
    <row r="258" spans="1:5">
      <c r="A258" s="29">
        <v>21855</v>
      </c>
      <c r="B258" s="26">
        <v>45351</v>
      </c>
      <c r="C258" s="16"/>
      <c r="D258" s="16"/>
      <c r="E258" s="17"/>
    </row>
    <row r="259" spans="1:5">
      <c r="A259" s="29">
        <v>21885</v>
      </c>
      <c r="B259" s="26">
        <v>45807</v>
      </c>
      <c r="C259" s="16"/>
      <c r="D259" s="16"/>
      <c r="E259" s="17"/>
    </row>
    <row r="260" spans="1:5">
      <c r="A260" s="29">
        <v>21916</v>
      </c>
      <c r="B260" s="26">
        <v>45967</v>
      </c>
      <c r="C260" s="16"/>
      <c r="D260" s="16"/>
      <c r="E260" s="17"/>
    </row>
    <row r="261" spans="1:5">
      <c r="A261" s="29">
        <v>21947</v>
      </c>
      <c r="B261" s="26">
        <v>46187</v>
      </c>
      <c r="C261" s="16"/>
      <c r="D261" s="16"/>
      <c r="E261" s="17"/>
    </row>
    <row r="262" spans="1:5">
      <c r="A262" s="29">
        <v>21976</v>
      </c>
      <c r="B262" s="26">
        <v>45933</v>
      </c>
      <c r="C262" s="16"/>
      <c r="D262" s="16"/>
      <c r="E262" s="17"/>
    </row>
    <row r="263" spans="1:5">
      <c r="A263" s="29">
        <v>22007</v>
      </c>
      <c r="B263" s="26">
        <v>46278</v>
      </c>
      <c r="C263" s="16"/>
      <c r="D263" s="16"/>
      <c r="E263" s="17"/>
    </row>
    <row r="264" spans="1:5">
      <c r="A264" s="29">
        <v>22037</v>
      </c>
      <c r="B264" s="26">
        <v>46041</v>
      </c>
      <c r="C264" s="16"/>
      <c r="D264" s="16"/>
      <c r="E264" s="17"/>
    </row>
    <row r="265" spans="1:5">
      <c r="A265" s="29">
        <v>22068</v>
      </c>
      <c r="B265" s="26">
        <v>45915</v>
      </c>
      <c r="C265" s="16"/>
      <c r="D265" s="16"/>
      <c r="E265" s="17"/>
    </row>
    <row r="266" spans="1:5">
      <c r="A266" s="29">
        <v>22098</v>
      </c>
      <c r="B266" s="26">
        <v>45862</v>
      </c>
      <c r="C266" s="16"/>
      <c r="D266" s="16"/>
      <c r="E266" s="17"/>
    </row>
    <row r="267" spans="1:5">
      <c r="A267" s="29">
        <v>22129</v>
      </c>
      <c r="B267" s="26">
        <v>45799</v>
      </c>
      <c r="C267" s="16"/>
      <c r="D267" s="16"/>
      <c r="E267" s="17"/>
    </row>
    <row r="268" spans="1:5">
      <c r="A268" s="29">
        <v>22160</v>
      </c>
      <c r="B268" s="26">
        <v>45734</v>
      </c>
      <c r="C268" s="16"/>
      <c r="D268" s="16"/>
      <c r="E268" s="17"/>
    </row>
    <row r="269" spans="1:5">
      <c r="A269" s="29">
        <v>22190</v>
      </c>
      <c r="B269" s="26">
        <v>45642</v>
      </c>
      <c r="C269" s="16"/>
      <c r="D269" s="16"/>
      <c r="E269" s="17"/>
    </row>
    <row r="270" spans="1:5">
      <c r="A270" s="29">
        <v>22221</v>
      </c>
      <c r="B270" s="26">
        <v>45446</v>
      </c>
      <c r="C270" s="16"/>
      <c r="D270" s="16"/>
      <c r="E270" s="17"/>
    </row>
    <row r="271" spans="1:5">
      <c r="A271" s="29">
        <v>22251</v>
      </c>
      <c r="B271" s="26">
        <v>45147</v>
      </c>
      <c r="C271" s="16"/>
      <c r="D271" s="16"/>
      <c r="E271" s="17"/>
    </row>
    <row r="272" spans="1:5">
      <c r="A272" s="29">
        <v>22282</v>
      </c>
      <c r="B272" s="26">
        <v>45119</v>
      </c>
      <c r="C272" s="16"/>
      <c r="D272" s="16"/>
      <c r="E272" s="17"/>
    </row>
    <row r="273" spans="1:5">
      <c r="A273" s="29">
        <v>22313</v>
      </c>
      <c r="B273" s="26">
        <v>44969</v>
      </c>
      <c r="C273" s="16"/>
      <c r="D273" s="16"/>
      <c r="E273" s="17"/>
    </row>
    <row r="274" spans="1:5">
      <c r="A274" s="29">
        <v>22341</v>
      </c>
      <c r="B274" s="26">
        <v>45051</v>
      </c>
      <c r="C274" s="16"/>
      <c r="D274" s="16"/>
      <c r="E274" s="17"/>
    </row>
    <row r="275" spans="1:5">
      <c r="A275" s="29">
        <v>22372</v>
      </c>
      <c r="B275" s="26">
        <v>44997</v>
      </c>
      <c r="C275" s="16"/>
      <c r="D275" s="16"/>
      <c r="E275" s="17"/>
    </row>
    <row r="276" spans="1:5">
      <c r="A276" s="29">
        <v>22402</v>
      </c>
      <c r="B276" s="26">
        <v>45121</v>
      </c>
      <c r="C276" s="16"/>
      <c r="D276" s="16"/>
      <c r="E276" s="17"/>
    </row>
    <row r="277" spans="1:5">
      <c r="A277" s="29">
        <v>22433</v>
      </c>
      <c r="B277" s="26">
        <v>45289</v>
      </c>
      <c r="C277" s="16"/>
      <c r="D277" s="16"/>
      <c r="E277" s="17"/>
    </row>
    <row r="278" spans="1:5">
      <c r="A278" s="29">
        <v>22463</v>
      </c>
      <c r="B278" s="26">
        <v>45399</v>
      </c>
      <c r="C278" s="16"/>
      <c r="D278" s="16"/>
      <c r="E278" s="17"/>
    </row>
    <row r="279" spans="1:5">
      <c r="A279" s="29">
        <v>22494</v>
      </c>
      <c r="B279" s="26">
        <v>45534</v>
      </c>
      <c r="C279" s="16"/>
      <c r="D279" s="16"/>
      <c r="E279" s="17"/>
    </row>
    <row r="280" spans="1:5">
      <c r="A280" s="29">
        <v>22525</v>
      </c>
      <c r="B280" s="26">
        <v>45592</v>
      </c>
      <c r="C280" s="16"/>
      <c r="D280" s="16"/>
      <c r="E280" s="17"/>
    </row>
    <row r="281" spans="1:5">
      <c r="A281" s="29">
        <v>22555</v>
      </c>
      <c r="B281" s="26">
        <v>45717</v>
      </c>
      <c r="C281" s="16"/>
      <c r="D281" s="16"/>
      <c r="E281" s="17"/>
    </row>
    <row r="282" spans="1:5">
      <c r="A282" s="29">
        <v>22586</v>
      </c>
      <c r="B282" s="26">
        <v>45931</v>
      </c>
      <c r="C282" s="16"/>
      <c r="D282" s="16"/>
      <c r="E282" s="17"/>
    </row>
    <row r="283" spans="1:5">
      <c r="A283" s="29">
        <v>22616</v>
      </c>
      <c r="B283" s="26">
        <v>46035</v>
      </c>
      <c r="C283" s="16"/>
      <c r="D283" s="16"/>
      <c r="E283" s="17"/>
    </row>
    <row r="284" spans="1:5">
      <c r="A284" s="29">
        <v>22647</v>
      </c>
      <c r="B284" s="26">
        <v>46040</v>
      </c>
      <c r="C284" s="16"/>
      <c r="D284" s="16"/>
      <c r="E284" s="17"/>
    </row>
    <row r="285" spans="1:5">
      <c r="A285" s="29">
        <v>22678</v>
      </c>
      <c r="B285" s="26">
        <v>46309</v>
      </c>
      <c r="C285" s="16"/>
      <c r="D285" s="16"/>
      <c r="E285" s="17"/>
    </row>
    <row r="286" spans="1:5">
      <c r="A286" s="29">
        <v>22706</v>
      </c>
      <c r="B286" s="26">
        <v>46375</v>
      </c>
      <c r="C286" s="16"/>
      <c r="D286" s="16"/>
      <c r="E286" s="17"/>
    </row>
    <row r="287" spans="1:5">
      <c r="A287" s="29">
        <v>22737</v>
      </c>
      <c r="B287" s="26">
        <v>46680</v>
      </c>
      <c r="C287" s="16"/>
      <c r="D287" s="16"/>
      <c r="E287" s="17"/>
    </row>
    <row r="288" spans="1:5">
      <c r="A288" s="29">
        <v>22767</v>
      </c>
      <c r="B288" s="26">
        <v>46669</v>
      </c>
      <c r="C288" s="16"/>
      <c r="D288" s="16"/>
      <c r="E288" s="17"/>
    </row>
    <row r="289" spans="1:5">
      <c r="A289" s="29">
        <v>22798</v>
      </c>
      <c r="B289" s="26">
        <v>46644</v>
      </c>
      <c r="C289" s="16"/>
      <c r="D289" s="16"/>
      <c r="E289" s="17"/>
    </row>
    <row r="290" spans="1:5">
      <c r="A290" s="29">
        <v>22828</v>
      </c>
      <c r="B290" s="26">
        <v>46720</v>
      </c>
      <c r="C290" s="16"/>
      <c r="D290" s="16"/>
      <c r="E290" s="17"/>
    </row>
    <row r="291" spans="1:5">
      <c r="A291" s="29">
        <v>22859</v>
      </c>
      <c r="B291" s="26">
        <v>46775</v>
      </c>
      <c r="C291" s="16"/>
      <c r="D291" s="16"/>
      <c r="E291" s="17"/>
    </row>
    <row r="292" spans="1:5">
      <c r="A292" s="29">
        <v>22890</v>
      </c>
      <c r="B292" s="26">
        <v>46888</v>
      </c>
      <c r="C292" s="16"/>
      <c r="D292" s="16"/>
      <c r="E292" s="17"/>
    </row>
    <row r="293" spans="1:5">
      <c r="A293" s="29">
        <v>22920</v>
      </c>
      <c r="B293" s="26">
        <v>46927</v>
      </c>
      <c r="C293" s="16"/>
      <c r="D293" s="16"/>
      <c r="E293" s="17"/>
    </row>
    <row r="294" spans="1:5">
      <c r="A294" s="29">
        <v>22951</v>
      </c>
      <c r="B294" s="26">
        <v>46911</v>
      </c>
      <c r="C294" s="16"/>
      <c r="D294" s="16"/>
      <c r="E294" s="17"/>
    </row>
    <row r="295" spans="1:5">
      <c r="A295" s="29">
        <v>22981</v>
      </c>
      <c r="B295" s="26">
        <v>46902</v>
      </c>
      <c r="C295" s="16"/>
      <c r="D295" s="16"/>
      <c r="E295" s="17"/>
    </row>
    <row r="296" spans="1:5">
      <c r="A296" s="29">
        <v>23012</v>
      </c>
      <c r="B296" s="26">
        <v>46912</v>
      </c>
      <c r="C296" s="16"/>
      <c r="D296" s="16"/>
      <c r="E296" s="17"/>
    </row>
    <row r="297" spans="1:5">
      <c r="A297" s="29">
        <v>23043</v>
      </c>
      <c r="B297" s="26">
        <v>46999</v>
      </c>
      <c r="C297" s="16"/>
      <c r="D297" s="16"/>
      <c r="E297" s="17"/>
    </row>
    <row r="298" spans="1:5">
      <c r="A298" s="29">
        <v>23071</v>
      </c>
      <c r="B298" s="26">
        <v>47077</v>
      </c>
      <c r="C298" s="16"/>
      <c r="D298" s="16"/>
      <c r="E298" s="17"/>
    </row>
    <row r="299" spans="1:5">
      <c r="A299" s="29">
        <v>23102</v>
      </c>
      <c r="B299" s="26">
        <v>47316</v>
      </c>
      <c r="C299" s="16"/>
      <c r="D299" s="16"/>
      <c r="E299" s="17"/>
    </row>
    <row r="300" spans="1:5">
      <c r="A300" s="29">
        <v>23132</v>
      </c>
      <c r="B300" s="26">
        <v>47328</v>
      </c>
      <c r="C300" s="16"/>
      <c r="D300" s="16"/>
      <c r="E300" s="17"/>
    </row>
    <row r="301" spans="1:5">
      <c r="A301" s="29">
        <v>23163</v>
      </c>
      <c r="B301" s="26">
        <v>47356</v>
      </c>
      <c r="C301" s="16"/>
      <c r="D301" s="16"/>
      <c r="E301" s="17"/>
    </row>
    <row r="302" spans="1:5">
      <c r="A302" s="29">
        <v>23193</v>
      </c>
      <c r="B302" s="26">
        <v>47460</v>
      </c>
      <c r="C302" s="16"/>
      <c r="D302" s="16"/>
      <c r="E302" s="17"/>
    </row>
    <row r="303" spans="1:5">
      <c r="A303" s="29">
        <v>23224</v>
      </c>
      <c r="B303" s="26">
        <v>47542</v>
      </c>
      <c r="C303" s="16"/>
      <c r="D303" s="16"/>
      <c r="E303" s="17"/>
    </row>
    <row r="304" spans="1:5">
      <c r="A304" s="29">
        <v>23255</v>
      </c>
      <c r="B304" s="26">
        <v>47660</v>
      </c>
      <c r="C304" s="16"/>
      <c r="D304" s="16"/>
      <c r="E304" s="17"/>
    </row>
    <row r="305" spans="1:5">
      <c r="A305" s="29">
        <v>23285</v>
      </c>
      <c r="B305" s="26">
        <v>47805</v>
      </c>
      <c r="C305" s="16"/>
      <c r="D305" s="16"/>
      <c r="E305" s="17"/>
    </row>
    <row r="306" spans="1:5">
      <c r="A306" s="29">
        <v>23316</v>
      </c>
      <c r="B306" s="26">
        <v>47771</v>
      </c>
      <c r="C306" s="16"/>
      <c r="D306" s="16"/>
      <c r="E306" s="17"/>
    </row>
    <row r="307" spans="1:5">
      <c r="A307" s="29">
        <v>23346</v>
      </c>
      <c r="B307" s="26">
        <v>47863</v>
      </c>
      <c r="C307" s="16"/>
      <c r="D307" s="16"/>
      <c r="E307" s="17"/>
    </row>
    <row r="308" spans="1:5">
      <c r="A308" s="29">
        <v>23377</v>
      </c>
      <c r="B308" s="26">
        <v>47925</v>
      </c>
      <c r="C308" s="16"/>
      <c r="D308" s="16"/>
      <c r="E308" s="17"/>
    </row>
    <row r="309" spans="1:5">
      <c r="A309" s="29">
        <v>23408</v>
      </c>
      <c r="B309" s="26">
        <v>48170</v>
      </c>
      <c r="C309" s="16"/>
      <c r="D309" s="16"/>
      <c r="E309" s="17"/>
    </row>
    <row r="310" spans="1:5">
      <c r="A310" s="29">
        <v>23437</v>
      </c>
      <c r="B310" s="26">
        <v>48287</v>
      </c>
      <c r="C310" s="16"/>
      <c r="D310" s="16"/>
      <c r="E310" s="17"/>
    </row>
    <row r="311" spans="1:5">
      <c r="A311" s="29">
        <v>23468</v>
      </c>
      <c r="B311" s="26">
        <v>48278</v>
      </c>
      <c r="C311" s="16"/>
      <c r="D311" s="16"/>
      <c r="E311" s="17"/>
    </row>
    <row r="312" spans="1:5">
      <c r="A312" s="29">
        <v>23498</v>
      </c>
      <c r="B312" s="26">
        <v>48419</v>
      </c>
      <c r="C312" s="16"/>
      <c r="D312" s="16"/>
      <c r="E312" s="17"/>
    </row>
    <row r="313" spans="1:5">
      <c r="A313" s="29">
        <v>23529</v>
      </c>
      <c r="B313" s="26">
        <v>48552</v>
      </c>
      <c r="C313" s="16"/>
      <c r="D313" s="16"/>
      <c r="E313" s="17"/>
    </row>
    <row r="314" spans="1:5">
      <c r="A314" s="29">
        <v>23559</v>
      </c>
      <c r="B314" s="26">
        <v>48736</v>
      </c>
      <c r="C314" s="16"/>
      <c r="D314" s="16"/>
      <c r="E314" s="17"/>
    </row>
    <row r="315" spans="1:5">
      <c r="A315" s="29">
        <v>23590</v>
      </c>
      <c r="B315" s="26">
        <v>48887</v>
      </c>
      <c r="C315" s="16"/>
      <c r="D315" s="16"/>
      <c r="E315" s="17"/>
    </row>
    <row r="316" spans="1:5">
      <c r="A316" s="29">
        <v>23621</v>
      </c>
      <c r="B316" s="26">
        <v>49117</v>
      </c>
      <c r="C316" s="16"/>
      <c r="D316" s="16"/>
      <c r="E316" s="17"/>
    </row>
    <row r="317" spans="1:5">
      <c r="A317" s="29">
        <v>23651</v>
      </c>
      <c r="B317" s="26">
        <v>48949</v>
      </c>
      <c r="C317" s="16"/>
      <c r="D317" s="16"/>
      <c r="E317" s="17"/>
    </row>
    <row r="318" spans="1:5">
      <c r="A318" s="29">
        <v>23682</v>
      </c>
      <c r="B318" s="26">
        <v>49338</v>
      </c>
      <c r="C318" s="16"/>
      <c r="D318" s="16"/>
      <c r="E318" s="17"/>
    </row>
    <row r="319" spans="1:5">
      <c r="A319" s="29">
        <v>23712</v>
      </c>
      <c r="B319" s="26">
        <v>49524</v>
      </c>
      <c r="C319" s="16"/>
      <c r="D319" s="16"/>
      <c r="E319" s="17"/>
    </row>
    <row r="320" spans="1:5">
      <c r="A320" s="29">
        <v>23743</v>
      </c>
      <c r="B320" s="26">
        <v>49646</v>
      </c>
      <c r="C320" s="16"/>
      <c r="D320" s="16"/>
      <c r="E320" s="17"/>
    </row>
    <row r="321" spans="1:5">
      <c r="A321" s="29">
        <v>23774</v>
      </c>
      <c r="B321" s="26">
        <v>49826</v>
      </c>
      <c r="C321" s="16"/>
      <c r="D321" s="16"/>
      <c r="E321" s="17"/>
    </row>
    <row r="322" spans="1:5">
      <c r="A322" s="29">
        <v>23802</v>
      </c>
      <c r="B322" s="26">
        <v>49993</v>
      </c>
      <c r="C322" s="16"/>
      <c r="D322" s="16"/>
      <c r="E322" s="17"/>
    </row>
    <row r="323" spans="1:5">
      <c r="A323" s="29">
        <v>23833</v>
      </c>
      <c r="B323" s="26">
        <v>50208</v>
      </c>
      <c r="C323" s="16"/>
      <c r="D323" s="16"/>
      <c r="E323" s="17"/>
    </row>
    <row r="324" spans="1:5">
      <c r="A324" s="29">
        <v>23863</v>
      </c>
      <c r="B324" s="26">
        <v>50398</v>
      </c>
      <c r="C324" s="16"/>
      <c r="D324" s="16"/>
      <c r="E324" s="17"/>
    </row>
    <row r="325" spans="1:5">
      <c r="A325" s="29">
        <v>23894</v>
      </c>
      <c r="B325" s="26">
        <v>50562</v>
      </c>
      <c r="C325" s="16"/>
      <c r="D325" s="16"/>
      <c r="E325" s="17"/>
    </row>
    <row r="326" spans="1:5">
      <c r="A326" s="29">
        <v>23924</v>
      </c>
      <c r="B326" s="26">
        <v>50762</v>
      </c>
      <c r="C326" s="16"/>
      <c r="D326" s="16"/>
      <c r="E326" s="17"/>
    </row>
    <row r="327" spans="1:5">
      <c r="A327" s="29">
        <v>23955</v>
      </c>
      <c r="B327" s="26">
        <v>50957</v>
      </c>
      <c r="C327" s="16"/>
      <c r="D327" s="16"/>
      <c r="E327" s="17"/>
    </row>
    <row r="328" spans="1:5">
      <c r="A328" s="29">
        <v>23986</v>
      </c>
      <c r="B328" s="26">
        <v>51152</v>
      </c>
      <c r="C328" s="16"/>
      <c r="D328" s="16"/>
      <c r="E328" s="17"/>
    </row>
    <row r="329" spans="1:5">
      <c r="A329" s="29">
        <v>24016</v>
      </c>
      <c r="B329" s="26">
        <v>51340</v>
      </c>
      <c r="C329" s="16"/>
      <c r="D329" s="16"/>
      <c r="E329" s="17"/>
    </row>
    <row r="330" spans="1:5">
      <c r="A330" s="29">
        <v>24047</v>
      </c>
      <c r="B330" s="26">
        <v>51561</v>
      </c>
      <c r="C330" s="16"/>
      <c r="D330" s="16"/>
      <c r="E330" s="17"/>
    </row>
    <row r="331" spans="1:5">
      <c r="A331" s="29">
        <v>24077</v>
      </c>
      <c r="B331" s="26">
        <v>51822</v>
      </c>
      <c r="C331" s="16"/>
      <c r="D331" s="16"/>
      <c r="E331" s="17"/>
    </row>
    <row r="332" spans="1:5">
      <c r="A332" s="29">
        <v>24108</v>
      </c>
      <c r="B332" s="26">
        <v>51987</v>
      </c>
      <c r="C332" s="16"/>
      <c r="D332" s="16"/>
      <c r="E332" s="17"/>
    </row>
    <row r="333" spans="1:5">
      <c r="A333" s="29">
        <v>24139</v>
      </c>
      <c r="B333" s="26">
        <v>52185</v>
      </c>
      <c r="C333" s="16"/>
      <c r="D333" s="16"/>
      <c r="E333" s="17"/>
    </row>
    <row r="334" spans="1:5">
      <c r="A334" s="29">
        <v>24167</v>
      </c>
      <c r="B334" s="26">
        <v>52500</v>
      </c>
      <c r="C334" s="16"/>
      <c r="D334" s="16"/>
      <c r="E334" s="17"/>
    </row>
    <row r="335" spans="1:5">
      <c r="A335" s="29">
        <v>24198</v>
      </c>
      <c r="B335" s="26">
        <v>52677</v>
      </c>
      <c r="C335" s="16"/>
      <c r="D335" s="16"/>
      <c r="E335" s="17"/>
    </row>
    <row r="336" spans="1:5">
      <c r="A336" s="29">
        <v>24228</v>
      </c>
      <c r="B336" s="26">
        <v>52890</v>
      </c>
      <c r="C336" s="16"/>
      <c r="D336" s="16"/>
      <c r="E336" s="17"/>
    </row>
    <row r="337" spans="1:5">
      <c r="A337" s="29">
        <v>24259</v>
      </c>
      <c r="B337" s="26">
        <v>53208</v>
      </c>
      <c r="C337" s="16"/>
      <c r="D337" s="16"/>
      <c r="E337" s="17"/>
    </row>
    <row r="338" spans="1:5">
      <c r="A338" s="29">
        <v>24289</v>
      </c>
      <c r="B338" s="26">
        <v>53327</v>
      </c>
      <c r="C338" s="16"/>
      <c r="D338" s="16"/>
      <c r="E338" s="17"/>
    </row>
    <row r="339" spans="1:5">
      <c r="A339" s="29">
        <v>24320</v>
      </c>
      <c r="B339" s="26">
        <v>53501</v>
      </c>
      <c r="C339" s="16"/>
      <c r="D339" s="16"/>
      <c r="E339" s="17"/>
    </row>
    <row r="340" spans="1:5">
      <c r="A340" s="29">
        <v>24351</v>
      </c>
      <c r="B340" s="26">
        <v>53581</v>
      </c>
      <c r="C340" s="16"/>
      <c r="D340" s="16"/>
      <c r="E340" s="17"/>
    </row>
    <row r="341" spans="1:5">
      <c r="A341" s="29">
        <v>24381</v>
      </c>
      <c r="B341" s="26">
        <v>53727</v>
      </c>
      <c r="C341" s="16"/>
      <c r="D341" s="16"/>
      <c r="E341" s="17"/>
    </row>
    <row r="342" spans="1:5">
      <c r="A342" s="29">
        <v>24412</v>
      </c>
      <c r="B342" s="26">
        <v>53816</v>
      </c>
      <c r="C342" s="16"/>
      <c r="D342" s="16"/>
      <c r="E342" s="17"/>
    </row>
    <row r="343" spans="1:5">
      <c r="A343" s="29">
        <v>24442</v>
      </c>
      <c r="B343" s="26">
        <v>53944</v>
      </c>
      <c r="C343" s="16"/>
      <c r="D343" s="16"/>
      <c r="E343" s="17"/>
    </row>
    <row r="344" spans="1:5">
      <c r="A344" s="29">
        <v>24473</v>
      </c>
      <c r="B344" s="26">
        <v>54092</v>
      </c>
      <c r="C344" s="16"/>
      <c r="D344" s="16"/>
      <c r="E344" s="17"/>
    </row>
    <row r="345" spans="1:5">
      <c r="A345" s="29">
        <v>24504</v>
      </c>
      <c r="B345" s="26">
        <v>54075</v>
      </c>
      <c r="C345" s="16"/>
      <c r="D345" s="16"/>
      <c r="E345" s="17"/>
    </row>
    <row r="346" spans="1:5">
      <c r="A346" s="29">
        <v>24532</v>
      </c>
      <c r="B346" s="26">
        <v>54133</v>
      </c>
      <c r="C346" s="16"/>
      <c r="D346" s="16"/>
      <c r="E346" s="17"/>
    </row>
    <row r="347" spans="1:5">
      <c r="A347" s="29">
        <v>24563</v>
      </c>
      <c r="B347" s="26">
        <v>54032</v>
      </c>
      <c r="C347" s="16"/>
      <c r="D347" s="16"/>
      <c r="E347" s="17"/>
    </row>
    <row r="348" spans="1:5">
      <c r="A348" s="29">
        <v>24593</v>
      </c>
      <c r="B348" s="26">
        <v>54145</v>
      </c>
      <c r="C348" s="16"/>
      <c r="D348" s="16"/>
      <c r="E348" s="17"/>
    </row>
    <row r="349" spans="1:5">
      <c r="A349" s="29">
        <v>24624</v>
      </c>
      <c r="B349" s="26">
        <v>54216</v>
      </c>
      <c r="C349" s="16"/>
      <c r="D349" s="16"/>
      <c r="E349" s="17"/>
    </row>
    <row r="350" spans="1:5">
      <c r="A350" s="29">
        <v>24654</v>
      </c>
      <c r="B350" s="26">
        <v>54343</v>
      </c>
      <c r="C350" s="16"/>
      <c r="D350" s="16"/>
      <c r="E350" s="17"/>
    </row>
    <row r="351" spans="1:5">
      <c r="A351" s="29">
        <v>24685</v>
      </c>
      <c r="B351" s="26">
        <v>54552</v>
      </c>
      <c r="C351" s="16"/>
      <c r="D351" s="16"/>
      <c r="E351" s="17"/>
    </row>
    <row r="352" spans="1:5">
      <c r="A352" s="29">
        <v>24716</v>
      </c>
      <c r="B352" s="26">
        <v>54541</v>
      </c>
      <c r="C352" s="16"/>
      <c r="D352" s="16"/>
      <c r="E352" s="17"/>
    </row>
    <row r="353" spans="1:5">
      <c r="A353" s="29">
        <v>24746</v>
      </c>
      <c r="B353" s="26">
        <v>54583</v>
      </c>
      <c r="C353" s="16"/>
      <c r="D353" s="16"/>
      <c r="E353" s="17"/>
    </row>
    <row r="354" spans="1:5">
      <c r="A354" s="29">
        <v>24777</v>
      </c>
      <c r="B354" s="26">
        <v>55008</v>
      </c>
      <c r="C354" s="16"/>
      <c r="D354" s="16"/>
      <c r="E354" s="17"/>
    </row>
    <row r="355" spans="1:5">
      <c r="A355" s="29">
        <v>24807</v>
      </c>
      <c r="B355" s="26">
        <v>55165</v>
      </c>
      <c r="C355" s="16"/>
      <c r="D355" s="16"/>
      <c r="E355" s="17"/>
    </row>
    <row r="356" spans="1:5">
      <c r="A356" s="29">
        <v>24838</v>
      </c>
      <c r="B356" s="26">
        <v>55011</v>
      </c>
      <c r="C356" s="16"/>
      <c r="D356" s="16"/>
      <c r="E356" s="17"/>
    </row>
    <row r="357" spans="1:5">
      <c r="A357" s="29">
        <v>24869</v>
      </c>
      <c r="B357" s="26">
        <v>55396</v>
      </c>
      <c r="C357" s="16"/>
      <c r="D357" s="16"/>
      <c r="E357" s="17"/>
    </row>
    <row r="358" spans="1:5">
      <c r="A358" s="29">
        <v>24898</v>
      </c>
      <c r="B358" s="26">
        <v>55453</v>
      </c>
      <c r="C358" s="16"/>
      <c r="D358" s="16"/>
      <c r="E358" s="17"/>
    </row>
    <row r="359" spans="1:5">
      <c r="A359" s="29">
        <v>24929</v>
      </c>
      <c r="B359" s="26">
        <v>55677</v>
      </c>
      <c r="C359" s="16"/>
      <c r="D359" s="16"/>
      <c r="E359" s="17"/>
    </row>
    <row r="360" spans="1:5">
      <c r="A360" s="29">
        <v>24959</v>
      </c>
      <c r="B360" s="26">
        <v>55748</v>
      </c>
      <c r="C360" s="16"/>
      <c r="D360" s="16"/>
      <c r="E360" s="17"/>
    </row>
    <row r="361" spans="1:5">
      <c r="A361" s="29">
        <v>24990</v>
      </c>
      <c r="B361" s="26">
        <v>55917</v>
      </c>
      <c r="C361" s="16"/>
      <c r="D361" s="16"/>
      <c r="E361" s="17"/>
    </row>
    <row r="362" spans="1:5">
      <c r="A362" s="29">
        <v>25020</v>
      </c>
      <c r="B362" s="26">
        <v>56107</v>
      </c>
      <c r="C362" s="16"/>
      <c r="D362" s="16"/>
      <c r="E362" s="17"/>
    </row>
    <row r="363" spans="1:5">
      <c r="A363" s="29">
        <v>25051</v>
      </c>
      <c r="B363" s="26">
        <v>56286</v>
      </c>
      <c r="C363" s="16"/>
      <c r="D363" s="16"/>
      <c r="E363" s="17"/>
    </row>
    <row r="364" spans="1:5">
      <c r="A364" s="29">
        <v>25082</v>
      </c>
      <c r="B364" s="26">
        <v>56420</v>
      </c>
      <c r="C364" s="16"/>
      <c r="D364" s="16"/>
      <c r="E364" s="17"/>
    </row>
    <row r="365" spans="1:5">
      <c r="A365" s="29">
        <v>25112</v>
      </c>
      <c r="B365" s="26">
        <v>56619</v>
      </c>
      <c r="C365" s="16"/>
      <c r="D365" s="16"/>
      <c r="E365" s="17"/>
    </row>
    <row r="366" spans="1:5">
      <c r="A366" s="29">
        <v>25143</v>
      </c>
      <c r="B366" s="26">
        <v>56878</v>
      </c>
      <c r="C366" s="16"/>
      <c r="D366" s="16"/>
      <c r="E366" s="17"/>
    </row>
    <row r="367" spans="1:5">
      <c r="A367" s="29">
        <v>25173</v>
      </c>
      <c r="B367" s="26">
        <v>57101</v>
      </c>
      <c r="C367" s="16"/>
      <c r="D367" s="16"/>
      <c r="E367" s="17"/>
    </row>
    <row r="368" spans="1:5">
      <c r="A368" s="29">
        <v>25204</v>
      </c>
      <c r="B368" s="26">
        <v>57229</v>
      </c>
      <c r="C368" s="16"/>
      <c r="D368" s="16"/>
      <c r="E368" s="17"/>
    </row>
    <row r="369" spans="1:5">
      <c r="A369" s="29">
        <v>25235</v>
      </c>
      <c r="B369" s="26">
        <v>57476</v>
      </c>
      <c r="C369" s="16"/>
      <c r="D369" s="16"/>
      <c r="E369" s="17"/>
    </row>
    <row r="370" spans="1:5">
      <c r="A370" s="29">
        <v>25263</v>
      </c>
      <c r="B370" s="26">
        <v>57676</v>
      </c>
      <c r="C370" s="16"/>
      <c r="D370" s="16"/>
      <c r="E370" s="17"/>
    </row>
    <row r="371" spans="1:5">
      <c r="A371" s="29">
        <v>25294</v>
      </c>
      <c r="B371" s="26">
        <v>57827</v>
      </c>
      <c r="C371" s="16"/>
      <c r="D371" s="16"/>
      <c r="E371" s="17"/>
    </row>
    <row r="372" spans="1:5">
      <c r="A372" s="29">
        <v>25324</v>
      </c>
      <c r="B372" s="26">
        <v>58044</v>
      </c>
      <c r="C372" s="16"/>
      <c r="D372" s="16"/>
      <c r="E372" s="17"/>
    </row>
    <row r="373" spans="1:5">
      <c r="A373" s="29">
        <v>25355</v>
      </c>
      <c r="B373" s="26">
        <v>58277</v>
      </c>
      <c r="C373" s="16"/>
      <c r="D373" s="16"/>
      <c r="E373" s="17"/>
    </row>
    <row r="374" spans="1:5">
      <c r="A374" s="29">
        <v>25385</v>
      </c>
      <c r="B374" s="26">
        <v>58389</v>
      </c>
      <c r="C374" s="16"/>
      <c r="D374" s="16"/>
      <c r="E374" s="17"/>
    </row>
    <row r="375" spans="1:5">
      <c r="A375" s="29">
        <v>25416</v>
      </c>
      <c r="B375" s="26">
        <v>58633</v>
      </c>
      <c r="C375" s="16"/>
      <c r="D375" s="16"/>
      <c r="E375" s="17"/>
    </row>
    <row r="376" spans="1:5">
      <c r="A376" s="29">
        <v>25447</v>
      </c>
      <c r="B376" s="26">
        <v>58538</v>
      </c>
      <c r="C376" s="16"/>
      <c r="D376" s="16"/>
      <c r="E376" s="17"/>
    </row>
    <row r="377" spans="1:5">
      <c r="A377" s="29">
        <v>25477</v>
      </c>
      <c r="B377" s="26">
        <v>58690</v>
      </c>
      <c r="C377" s="16"/>
      <c r="D377" s="16"/>
      <c r="E377" s="17"/>
    </row>
    <row r="378" spans="1:5">
      <c r="A378" s="29">
        <v>25508</v>
      </c>
      <c r="B378" s="26">
        <v>58639</v>
      </c>
      <c r="C378" s="16"/>
      <c r="D378" s="16"/>
      <c r="E378" s="17"/>
    </row>
    <row r="379" spans="1:5">
      <c r="A379" s="29">
        <v>25538</v>
      </c>
      <c r="B379" s="26">
        <v>58763</v>
      </c>
      <c r="C379" s="16"/>
      <c r="D379" s="16"/>
      <c r="E379" s="17"/>
    </row>
    <row r="380" spans="1:5">
      <c r="A380" s="29">
        <v>25569</v>
      </c>
      <c r="B380" s="26">
        <v>58680</v>
      </c>
      <c r="C380" s="16"/>
      <c r="D380" s="16"/>
      <c r="E380" s="17"/>
    </row>
    <row r="381" spans="1:5">
      <c r="A381" s="29">
        <v>25600</v>
      </c>
      <c r="B381" s="26">
        <v>58786</v>
      </c>
      <c r="C381" s="16"/>
      <c r="D381" s="16"/>
      <c r="E381" s="17"/>
    </row>
    <row r="382" spans="1:5">
      <c r="A382" s="29">
        <v>25628</v>
      </c>
      <c r="B382" s="26">
        <v>58849</v>
      </c>
      <c r="C382" s="16"/>
      <c r="D382" s="16"/>
      <c r="E382" s="17"/>
    </row>
    <row r="383" spans="1:5">
      <c r="A383" s="29">
        <v>25659</v>
      </c>
      <c r="B383" s="26">
        <v>58643</v>
      </c>
      <c r="C383" s="16"/>
      <c r="D383" s="16"/>
      <c r="E383" s="17"/>
    </row>
    <row r="384" spans="1:5">
      <c r="A384" s="29">
        <v>25689</v>
      </c>
      <c r="B384" s="26">
        <v>58455</v>
      </c>
      <c r="C384" s="16"/>
      <c r="D384" s="16"/>
      <c r="E384" s="17"/>
    </row>
    <row r="385" spans="1:5">
      <c r="A385" s="29">
        <v>25720</v>
      </c>
      <c r="B385" s="26">
        <v>58362</v>
      </c>
      <c r="C385" s="16"/>
      <c r="D385" s="16"/>
      <c r="E385" s="17"/>
    </row>
    <row r="386" spans="1:5">
      <c r="A386" s="29">
        <v>25750</v>
      </c>
      <c r="B386" s="26">
        <v>58356</v>
      </c>
      <c r="C386" s="16"/>
      <c r="D386" s="16"/>
      <c r="E386" s="17"/>
    </row>
    <row r="387" spans="1:5">
      <c r="A387" s="29">
        <v>25781</v>
      </c>
      <c r="B387" s="26">
        <v>58222</v>
      </c>
      <c r="C387" s="16"/>
      <c r="D387" s="16"/>
      <c r="E387" s="17"/>
    </row>
    <row r="388" spans="1:5">
      <c r="A388" s="29">
        <v>25812</v>
      </c>
      <c r="B388" s="26">
        <v>58207</v>
      </c>
      <c r="C388" s="16"/>
      <c r="D388" s="16"/>
      <c r="E388" s="17"/>
    </row>
    <row r="389" spans="1:5">
      <c r="A389" s="29">
        <v>25842</v>
      </c>
      <c r="B389" s="26">
        <v>57726</v>
      </c>
      <c r="C389" s="16"/>
      <c r="D389" s="16"/>
      <c r="E389" s="17"/>
    </row>
    <row r="390" spans="1:5">
      <c r="A390" s="29">
        <v>25873</v>
      </c>
      <c r="B390" s="26">
        <v>57579</v>
      </c>
      <c r="C390" s="16"/>
      <c r="D390" s="16"/>
      <c r="E390" s="17"/>
    </row>
    <row r="391" spans="1:5">
      <c r="A391" s="29">
        <v>25903</v>
      </c>
      <c r="B391" s="26">
        <v>57945</v>
      </c>
      <c r="C391" s="16"/>
      <c r="D391" s="16"/>
      <c r="E391" s="17"/>
    </row>
    <row r="392" spans="1:5">
      <c r="A392" s="29">
        <v>25934</v>
      </c>
      <c r="B392" s="26">
        <v>57988</v>
      </c>
      <c r="C392" s="16"/>
      <c r="D392" s="16"/>
      <c r="E392" s="17"/>
    </row>
    <row r="393" spans="1:5">
      <c r="A393" s="29">
        <v>25965</v>
      </c>
      <c r="B393" s="26">
        <v>57929</v>
      </c>
      <c r="C393" s="16"/>
      <c r="D393" s="16"/>
      <c r="E393" s="17"/>
    </row>
    <row r="394" spans="1:5">
      <c r="A394" s="29">
        <v>25993</v>
      </c>
      <c r="B394" s="26">
        <v>57951</v>
      </c>
      <c r="C394" s="16"/>
      <c r="D394" s="16"/>
      <c r="E394" s="17"/>
    </row>
    <row r="395" spans="1:5">
      <c r="A395" s="29">
        <v>26024</v>
      </c>
      <c r="B395" s="26">
        <v>58092</v>
      </c>
      <c r="C395" s="16"/>
      <c r="D395" s="16"/>
      <c r="E395" s="17"/>
    </row>
    <row r="396" spans="1:5">
      <c r="A396" s="29">
        <v>26054</v>
      </c>
      <c r="B396" s="26">
        <v>58277</v>
      </c>
      <c r="C396" s="16"/>
      <c r="D396" s="16"/>
      <c r="E396" s="17"/>
    </row>
    <row r="397" spans="1:5">
      <c r="A397" s="29">
        <v>26085</v>
      </c>
      <c r="B397" s="26">
        <v>58245</v>
      </c>
      <c r="C397" s="16"/>
      <c r="D397" s="16"/>
      <c r="E397" s="17"/>
    </row>
    <row r="398" spans="1:5">
      <c r="A398" s="29">
        <v>26115</v>
      </c>
      <c r="B398" s="26">
        <v>58304</v>
      </c>
      <c r="C398" s="16"/>
      <c r="D398" s="16"/>
      <c r="E398" s="17"/>
    </row>
    <row r="399" spans="1:5">
      <c r="A399" s="29">
        <v>26146</v>
      </c>
      <c r="B399" s="26">
        <v>58329</v>
      </c>
      <c r="C399" s="16"/>
      <c r="D399" s="16"/>
      <c r="E399" s="17"/>
    </row>
    <row r="400" spans="1:5">
      <c r="A400" s="29">
        <v>26177</v>
      </c>
      <c r="B400" s="26">
        <v>58549</v>
      </c>
      <c r="C400" s="16"/>
      <c r="D400" s="16"/>
      <c r="E400" s="17"/>
    </row>
    <row r="401" spans="1:5">
      <c r="A401" s="29">
        <v>26207</v>
      </c>
      <c r="B401" s="26">
        <v>58527</v>
      </c>
      <c r="C401" s="16"/>
      <c r="D401" s="16"/>
      <c r="E401" s="17"/>
    </row>
    <row r="402" spans="1:5">
      <c r="A402" s="29">
        <v>26238</v>
      </c>
      <c r="B402" s="26">
        <v>58698</v>
      </c>
      <c r="C402" s="16"/>
      <c r="D402" s="16"/>
      <c r="E402" s="17"/>
    </row>
    <row r="403" spans="1:5">
      <c r="A403" s="29">
        <v>26268</v>
      </c>
      <c r="B403" s="26">
        <v>58918</v>
      </c>
      <c r="C403" s="16"/>
      <c r="D403" s="16"/>
      <c r="E403" s="17"/>
    </row>
    <row r="404" spans="1:5">
      <c r="A404" s="29">
        <v>26299</v>
      </c>
      <c r="B404" s="26">
        <v>59179</v>
      </c>
      <c r="C404" s="16"/>
      <c r="D404" s="16"/>
      <c r="E404" s="17"/>
    </row>
    <row r="405" spans="1:5">
      <c r="A405" s="29">
        <v>26330</v>
      </c>
      <c r="B405" s="26">
        <v>59354</v>
      </c>
      <c r="C405" s="16"/>
      <c r="D405" s="16"/>
      <c r="E405" s="17"/>
    </row>
    <row r="406" spans="1:5">
      <c r="A406" s="29">
        <v>26359</v>
      </c>
      <c r="B406" s="26">
        <v>59616</v>
      </c>
      <c r="C406" s="16"/>
      <c r="D406" s="16"/>
      <c r="E406" s="17"/>
    </row>
    <row r="407" spans="1:5">
      <c r="A407" s="29">
        <v>26390</v>
      </c>
      <c r="B407" s="26">
        <v>59805</v>
      </c>
      <c r="C407" s="16"/>
      <c r="D407" s="16"/>
      <c r="E407" s="17"/>
    </row>
    <row r="408" spans="1:5">
      <c r="A408" s="29">
        <v>26420</v>
      </c>
      <c r="B408" s="26">
        <v>60051</v>
      </c>
      <c r="C408" s="16"/>
      <c r="D408" s="16"/>
      <c r="E408" s="17"/>
    </row>
    <row r="409" spans="1:5">
      <c r="A409" s="29">
        <v>26451</v>
      </c>
      <c r="B409" s="26">
        <v>60355</v>
      </c>
      <c r="C409" s="16"/>
      <c r="D409" s="16"/>
      <c r="E409" s="17"/>
    </row>
    <row r="410" spans="1:5">
      <c r="A410" s="29">
        <v>26481</v>
      </c>
      <c r="B410" s="26">
        <v>60226</v>
      </c>
      <c r="C410" s="16"/>
      <c r="D410" s="16"/>
      <c r="E410" s="17"/>
    </row>
    <row r="411" spans="1:5">
      <c r="A411" s="29">
        <v>26512</v>
      </c>
      <c r="B411" s="26">
        <v>60608</v>
      </c>
      <c r="C411" s="16"/>
      <c r="D411" s="16"/>
      <c r="E411" s="17"/>
    </row>
    <row r="412" spans="1:5">
      <c r="A412" s="29">
        <v>26543</v>
      </c>
      <c r="B412" s="26">
        <v>60688</v>
      </c>
      <c r="C412" s="16"/>
      <c r="D412" s="16"/>
      <c r="E412" s="17"/>
    </row>
    <row r="413" spans="1:5">
      <c r="A413" s="29">
        <v>26573</v>
      </c>
      <c r="B413" s="26">
        <v>61067</v>
      </c>
      <c r="C413" s="16"/>
      <c r="D413" s="16"/>
      <c r="E413" s="17"/>
    </row>
    <row r="414" spans="1:5">
      <c r="A414" s="29">
        <v>26604</v>
      </c>
      <c r="B414" s="26">
        <v>61324</v>
      </c>
      <c r="C414" s="16"/>
      <c r="D414" s="16"/>
      <c r="E414" s="17"/>
    </row>
    <row r="415" spans="1:5">
      <c r="A415" s="29">
        <v>26634</v>
      </c>
      <c r="B415" s="26">
        <v>61586</v>
      </c>
      <c r="C415" s="16"/>
      <c r="D415" s="16"/>
      <c r="E415" s="17"/>
    </row>
    <row r="416" spans="1:5">
      <c r="A416" s="29">
        <v>26665</v>
      </c>
      <c r="B416" s="26">
        <v>61931</v>
      </c>
      <c r="C416" s="16"/>
      <c r="D416" s="16"/>
      <c r="E416" s="17"/>
    </row>
    <row r="417" spans="1:5">
      <c r="A417" s="29">
        <v>26696</v>
      </c>
      <c r="B417" s="26">
        <v>62306</v>
      </c>
      <c r="C417" s="16"/>
      <c r="D417" s="16"/>
      <c r="E417" s="17"/>
    </row>
    <row r="418" spans="1:5">
      <c r="A418" s="29">
        <v>26724</v>
      </c>
      <c r="B418" s="26">
        <v>62540</v>
      </c>
      <c r="C418" s="16"/>
      <c r="D418" s="16"/>
      <c r="E418" s="17"/>
    </row>
    <row r="419" spans="1:5">
      <c r="A419" s="29">
        <v>26755</v>
      </c>
      <c r="B419" s="26">
        <v>62678</v>
      </c>
      <c r="C419" s="16"/>
      <c r="D419" s="16"/>
      <c r="E419" s="17"/>
    </row>
    <row r="420" spans="1:5">
      <c r="A420" s="29">
        <v>26785</v>
      </c>
      <c r="B420" s="26">
        <v>62829</v>
      </c>
      <c r="C420" s="16"/>
      <c r="D420" s="16"/>
      <c r="E420" s="17"/>
    </row>
    <row r="421" spans="1:5">
      <c r="A421" s="29">
        <v>26816</v>
      </c>
      <c r="B421" s="26">
        <v>63015</v>
      </c>
      <c r="C421" s="16"/>
      <c r="D421" s="16"/>
      <c r="E421" s="17"/>
    </row>
    <row r="422" spans="1:5">
      <c r="A422" s="29">
        <v>26846</v>
      </c>
      <c r="B422" s="26">
        <v>63046</v>
      </c>
      <c r="C422" s="16"/>
      <c r="D422" s="16"/>
      <c r="E422" s="17"/>
    </row>
    <row r="423" spans="1:5">
      <c r="A423" s="29">
        <v>26877</v>
      </c>
      <c r="B423" s="26">
        <v>63262</v>
      </c>
      <c r="C423" s="16"/>
      <c r="D423" s="16"/>
      <c r="E423" s="17"/>
    </row>
    <row r="424" spans="1:5">
      <c r="A424" s="29">
        <v>26908</v>
      </c>
      <c r="B424" s="26">
        <v>63384</v>
      </c>
      <c r="C424" s="16"/>
      <c r="D424" s="16"/>
      <c r="E424" s="17"/>
    </row>
    <row r="425" spans="1:5">
      <c r="A425" s="29">
        <v>26938</v>
      </c>
      <c r="B425" s="26">
        <v>63629</v>
      </c>
      <c r="C425" s="16"/>
      <c r="D425" s="16"/>
      <c r="E425" s="17"/>
    </row>
    <row r="426" spans="1:5">
      <c r="A426" s="29">
        <v>26969</v>
      </c>
      <c r="B426" s="26">
        <v>63877</v>
      </c>
      <c r="C426" s="16"/>
      <c r="D426" s="16"/>
      <c r="E426" s="17"/>
    </row>
    <row r="427" spans="1:5">
      <c r="A427" s="29">
        <v>26999</v>
      </c>
      <c r="B427" s="26">
        <v>63965</v>
      </c>
      <c r="C427" s="16"/>
      <c r="D427" s="16"/>
      <c r="E427" s="17"/>
    </row>
    <row r="428" spans="1:5">
      <c r="A428" s="29">
        <v>27030</v>
      </c>
      <c r="B428" s="26">
        <v>64014</v>
      </c>
      <c r="C428" s="16"/>
      <c r="D428" s="16"/>
      <c r="E428" s="17"/>
    </row>
    <row r="429" spans="1:5">
      <c r="A429" s="29">
        <v>27061</v>
      </c>
      <c r="B429" s="26">
        <v>64119</v>
      </c>
      <c r="C429" s="16"/>
      <c r="D429" s="16"/>
      <c r="E429" s="17"/>
    </row>
    <row r="430" spans="1:5">
      <c r="A430" s="29">
        <v>27089</v>
      </c>
      <c r="B430" s="26">
        <v>64144</v>
      </c>
      <c r="C430" s="16"/>
      <c r="D430" s="16"/>
      <c r="E430" s="17"/>
    </row>
    <row r="431" spans="1:5">
      <c r="A431" s="29">
        <v>27120</v>
      </c>
      <c r="B431" s="26">
        <v>64191</v>
      </c>
      <c r="C431" s="16"/>
      <c r="D431" s="16"/>
      <c r="E431" s="17"/>
    </row>
    <row r="432" spans="1:5">
      <c r="A432" s="29">
        <v>27150</v>
      </c>
      <c r="B432" s="26">
        <v>64326</v>
      </c>
      <c r="C432" s="16"/>
      <c r="D432" s="16"/>
      <c r="E432" s="17"/>
    </row>
    <row r="433" spans="1:5">
      <c r="A433" s="29">
        <v>27181</v>
      </c>
      <c r="B433" s="26">
        <v>64363</v>
      </c>
      <c r="C433" s="16"/>
      <c r="D433" s="16"/>
      <c r="E433" s="17"/>
    </row>
    <row r="434" spans="1:5">
      <c r="A434" s="29">
        <v>27211</v>
      </c>
      <c r="B434" s="26">
        <v>64347</v>
      </c>
      <c r="C434" s="16"/>
      <c r="D434" s="16"/>
      <c r="E434" s="17"/>
    </row>
    <row r="435" spans="1:5">
      <c r="A435" s="29">
        <v>27242</v>
      </c>
      <c r="B435" s="26">
        <v>64291</v>
      </c>
      <c r="C435" s="16"/>
      <c r="D435" s="16"/>
      <c r="E435" s="17"/>
    </row>
    <row r="436" spans="1:5">
      <c r="A436" s="29">
        <v>27273</v>
      </c>
      <c r="B436" s="26">
        <v>64189</v>
      </c>
      <c r="C436" s="16"/>
      <c r="D436" s="16"/>
      <c r="E436" s="17"/>
    </row>
    <row r="437" spans="1:5">
      <c r="A437" s="29">
        <v>27303</v>
      </c>
      <c r="B437" s="26">
        <v>64145</v>
      </c>
      <c r="C437" s="16"/>
      <c r="D437" s="16"/>
      <c r="E437" s="17"/>
    </row>
    <row r="438" spans="1:5">
      <c r="A438" s="29">
        <v>27334</v>
      </c>
      <c r="B438" s="26">
        <v>63729</v>
      </c>
      <c r="C438" s="16"/>
      <c r="D438" s="16"/>
      <c r="E438" s="17"/>
    </row>
    <row r="439" spans="1:5">
      <c r="A439" s="29">
        <v>27364</v>
      </c>
      <c r="B439" s="26">
        <v>63098</v>
      </c>
      <c r="C439" s="16"/>
      <c r="D439" s="16"/>
      <c r="E439" s="17"/>
    </row>
    <row r="440" spans="1:5">
      <c r="A440" s="29">
        <v>27395</v>
      </c>
      <c r="B440" s="26">
        <v>62673</v>
      </c>
      <c r="C440" s="16"/>
      <c r="D440" s="16"/>
      <c r="E440" s="17"/>
    </row>
    <row r="441" spans="1:5">
      <c r="A441" s="29">
        <v>27426</v>
      </c>
      <c r="B441" s="26">
        <v>62172</v>
      </c>
      <c r="C441" s="16"/>
      <c r="D441" s="16"/>
      <c r="E441" s="17"/>
    </row>
    <row r="442" spans="1:5">
      <c r="A442" s="29">
        <v>27454</v>
      </c>
      <c r="B442" s="26">
        <v>61895</v>
      </c>
      <c r="C442" s="16"/>
      <c r="D442" s="16"/>
      <c r="E442" s="17"/>
    </row>
    <row r="443" spans="1:5">
      <c r="A443" s="29">
        <v>27485</v>
      </c>
      <c r="B443" s="26">
        <v>61666</v>
      </c>
      <c r="C443" s="16"/>
      <c r="D443" s="16"/>
      <c r="E443" s="17"/>
    </row>
    <row r="444" spans="1:5">
      <c r="A444" s="29">
        <v>27515</v>
      </c>
      <c r="B444" s="26">
        <v>61796</v>
      </c>
      <c r="C444" s="16"/>
      <c r="D444" s="16"/>
      <c r="E444" s="17"/>
    </row>
    <row r="445" spans="1:5">
      <c r="A445" s="29">
        <v>27546</v>
      </c>
      <c r="B445" s="26">
        <v>61736</v>
      </c>
      <c r="C445" s="16"/>
      <c r="D445" s="16"/>
      <c r="E445" s="17"/>
    </row>
    <row r="446" spans="1:5">
      <c r="A446" s="29">
        <v>27576</v>
      </c>
      <c r="B446" s="26">
        <v>61908</v>
      </c>
      <c r="C446" s="16"/>
      <c r="D446" s="16"/>
      <c r="E446" s="17"/>
    </row>
    <row r="447" spans="1:5">
      <c r="A447" s="29">
        <v>27607</v>
      </c>
      <c r="B447" s="26">
        <v>62285</v>
      </c>
      <c r="C447" s="16"/>
      <c r="D447" s="16"/>
      <c r="E447" s="17"/>
    </row>
    <row r="448" spans="1:5">
      <c r="A448" s="29">
        <v>27638</v>
      </c>
      <c r="B448" s="26">
        <v>62406</v>
      </c>
      <c r="C448" s="16"/>
      <c r="D448" s="16"/>
      <c r="E448" s="17"/>
    </row>
    <row r="449" spans="1:5">
      <c r="A449" s="29">
        <v>27668</v>
      </c>
      <c r="B449" s="26">
        <v>62635</v>
      </c>
      <c r="C449" s="16"/>
      <c r="D449" s="16"/>
      <c r="E449" s="17"/>
    </row>
    <row r="450" spans="1:5">
      <c r="A450" s="29">
        <v>27699</v>
      </c>
      <c r="B450" s="26">
        <v>62777</v>
      </c>
      <c r="C450" s="16"/>
      <c r="D450" s="16"/>
      <c r="E450" s="17"/>
    </row>
    <row r="451" spans="1:5">
      <c r="A451" s="29">
        <v>27729</v>
      </c>
      <c r="B451" s="26">
        <v>63072</v>
      </c>
      <c r="C451" s="16"/>
      <c r="D451" s="16"/>
      <c r="E451" s="17"/>
    </row>
    <row r="452" spans="1:5">
      <c r="A452" s="29">
        <v>27760</v>
      </c>
      <c r="B452" s="26">
        <v>63537</v>
      </c>
      <c r="C452" s="16"/>
      <c r="D452" s="16"/>
      <c r="E452" s="17"/>
    </row>
    <row r="453" spans="1:5">
      <c r="A453" s="29">
        <v>27791</v>
      </c>
      <c r="B453" s="26">
        <v>63836</v>
      </c>
      <c r="C453" s="16"/>
      <c r="D453" s="16"/>
      <c r="E453" s="17"/>
    </row>
    <row r="454" spans="1:5">
      <c r="A454" s="29">
        <v>27820</v>
      </c>
      <c r="B454" s="26">
        <v>64062</v>
      </c>
      <c r="C454" s="16"/>
      <c r="D454" s="16"/>
      <c r="E454" s="17"/>
    </row>
    <row r="455" spans="1:5">
      <c r="A455" s="29">
        <v>27851</v>
      </c>
      <c r="B455" s="26">
        <v>64307</v>
      </c>
      <c r="C455" s="16"/>
      <c r="D455" s="16"/>
      <c r="E455" s="17"/>
    </row>
    <row r="456" spans="1:5">
      <c r="A456" s="29">
        <v>27881</v>
      </c>
      <c r="B456" s="26">
        <v>64340</v>
      </c>
      <c r="C456" s="16"/>
      <c r="D456" s="16"/>
      <c r="E456" s="17"/>
    </row>
    <row r="457" spans="1:5">
      <c r="A457" s="29">
        <v>27912</v>
      </c>
      <c r="B457" s="26">
        <v>64413</v>
      </c>
      <c r="C457" s="16"/>
      <c r="D457" s="16"/>
      <c r="E457" s="17"/>
    </row>
    <row r="458" spans="1:5">
      <c r="A458" s="29">
        <v>27942</v>
      </c>
      <c r="B458" s="26">
        <v>64554</v>
      </c>
      <c r="C458" s="16"/>
      <c r="D458" s="16"/>
      <c r="E458" s="17"/>
    </row>
    <row r="459" spans="1:5">
      <c r="A459" s="29">
        <v>27973</v>
      </c>
      <c r="B459" s="26">
        <v>64697</v>
      </c>
      <c r="C459" s="16"/>
      <c r="D459" s="16"/>
      <c r="E459" s="17"/>
    </row>
    <row r="460" spans="1:5">
      <c r="A460" s="29">
        <v>28004</v>
      </c>
      <c r="B460" s="26">
        <v>64921</v>
      </c>
      <c r="C460" s="16"/>
      <c r="D460" s="16"/>
      <c r="E460" s="17"/>
    </row>
    <row r="461" spans="1:5">
      <c r="A461" s="29">
        <v>28034</v>
      </c>
      <c r="B461" s="26">
        <v>64877</v>
      </c>
      <c r="C461" s="16"/>
      <c r="D461" s="16"/>
      <c r="E461" s="17"/>
    </row>
    <row r="462" spans="1:5">
      <c r="A462" s="29">
        <v>28065</v>
      </c>
      <c r="B462" s="26">
        <v>65164</v>
      </c>
      <c r="C462" s="16"/>
      <c r="D462" s="16"/>
      <c r="E462" s="17"/>
    </row>
    <row r="463" spans="1:5">
      <c r="A463" s="29">
        <v>28095</v>
      </c>
      <c r="B463" s="26">
        <v>65373</v>
      </c>
      <c r="C463" s="16"/>
      <c r="D463" s="16"/>
      <c r="E463" s="17"/>
    </row>
    <row r="464" spans="1:5">
      <c r="A464" s="29">
        <v>28126</v>
      </c>
      <c r="B464" s="26">
        <v>65636</v>
      </c>
      <c r="C464" s="16"/>
      <c r="D464" s="16"/>
      <c r="E464" s="17"/>
    </row>
    <row r="465" spans="1:5">
      <c r="A465" s="29">
        <v>28157</v>
      </c>
      <c r="B465" s="26">
        <v>65932</v>
      </c>
      <c r="C465" s="16"/>
      <c r="D465" s="16"/>
      <c r="E465" s="17"/>
    </row>
    <row r="466" spans="1:5">
      <c r="A466" s="29">
        <v>28185</v>
      </c>
      <c r="B466" s="26">
        <v>66341</v>
      </c>
      <c r="C466" s="16"/>
      <c r="D466" s="16"/>
      <c r="E466" s="17"/>
    </row>
    <row r="467" spans="1:5">
      <c r="A467" s="29">
        <v>28216</v>
      </c>
      <c r="B467" s="26">
        <v>66654</v>
      </c>
      <c r="C467" s="16"/>
      <c r="D467" s="16"/>
      <c r="E467" s="17"/>
    </row>
    <row r="468" spans="1:5">
      <c r="A468" s="29">
        <v>28246</v>
      </c>
      <c r="B468" s="26">
        <v>66957</v>
      </c>
      <c r="C468" s="16"/>
      <c r="D468" s="16"/>
      <c r="E468" s="17"/>
    </row>
    <row r="469" spans="1:5">
      <c r="A469" s="29">
        <v>28277</v>
      </c>
      <c r="B469" s="26">
        <v>67281</v>
      </c>
      <c r="C469" s="16"/>
      <c r="D469" s="16"/>
      <c r="E469" s="17"/>
    </row>
    <row r="470" spans="1:5">
      <c r="A470" s="29">
        <v>28307</v>
      </c>
      <c r="B470" s="26">
        <v>67537</v>
      </c>
      <c r="C470" s="16"/>
      <c r="D470" s="16"/>
      <c r="E470" s="17"/>
    </row>
    <row r="471" spans="1:5">
      <c r="A471" s="29">
        <v>28338</v>
      </c>
      <c r="B471" s="26">
        <v>67746</v>
      </c>
      <c r="C471" s="16"/>
      <c r="D471" s="16"/>
      <c r="E471" s="17"/>
    </row>
    <row r="472" spans="1:5">
      <c r="A472" s="29">
        <v>28369</v>
      </c>
      <c r="B472" s="26">
        <v>68129</v>
      </c>
      <c r="C472" s="16"/>
      <c r="D472" s="16"/>
      <c r="E472" s="17"/>
    </row>
    <row r="473" spans="1:5">
      <c r="A473" s="29">
        <v>28399</v>
      </c>
      <c r="B473" s="26">
        <v>68331</v>
      </c>
      <c r="C473" s="16"/>
      <c r="D473" s="16"/>
      <c r="E473" s="17"/>
    </row>
    <row r="474" spans="1:5">
      <c r="A474" s="29">
        <v>28430</v>
      </c>
      <c r="B474" s="26">
        <v>68658</v>
      </c>
      <c r="C474" s="16"/>
      <c r="D474" s="16"/>
      <c r="E474" s="17"/>
    </row>
    <row r="475" spans="1:5">
      <c r="A475" s="29">
        <v>28460</v>
      </c>
      <c r="B475" s="26">
        <v>68870</v>
      </c>
      <c r="C475" s="16"/>
      <c r="D475" s="16"/>
      <c r="E475" s="17"/>
    </row>
    <row r="476" spans="1:5">
      <c r="A476" s="29">
        <v>28491</v>
      </c>
      <c r="B476" s="26">
        <v>68984</v>
      </c>
      <c r="C476" s="16"/>
      <c r="D476" s="16"/>
      <c r="E476" s="17"/>
    </row>
    <row r="477" spans="1:5">
      <c r="A477" s="29">
        <v>28522</v>
      </c>
      <c r="B477" s="26">
        <v>69277</v>
      </c>
      <c r="C477" s="16"/>
      <c r="D477" s="16"/>
      <c r="E477" s="17"/>
    </row>
    <row r="478" spans="1:5">
      <c r="A478" s="29">
        <v>28550</v>
      </c>
      <c r="B478" s="26">
        <v>69730</v>
      </c>
      <c r="C478" s="16"/>
      <c r="D478" s="16"/>
      <c r="E478" s="17"/>
    </row>
    <row r="479" spans="1:5">
      <c r="A479" s="29">
        <v>28581</v>
      </c>
      <c r="B479" s="26">
        <v>70366</v>
      </c>
      <c r="C479" s="16"/>
      <c r="D479" s="16"/>
      <c r="E479" s="17"/>
    </row>
    <row r="480" spans="1:5">
      <c r="A480" s="29">
        <v>28611</v>
      </c>
      <c r="B480" s="26">
        <v>70675</v>
      </c>
      <c r="C480" s="16"/>
      <c r="D480" s="16"/>
      <c r="E480" s="17"/>
    </row>
    <row r="481" spans="1:5">
      <c r="A481" s="29">
        <v>28642</v>
      </c>
      <c r="B481" s="26">
        <v>71099</v>
      </c>
      <c r="C481" s="16"/>
      <c r="D481" s="16"/>
      <c r="E481" s="17"/>
    </row>
    <row r="482" spans="1:5">
      <c r="A482" s="29">
        <v>28672</v>
      </c>
      <c r="B482" s="26">
        <v>71304</v>
      </c>
      <c r="C482" s="16"/>
      <c r="D482" s="16"/>
      <c r="E482" s="17"/>
    </row>
    <row r="483" spans="1:5">
      <c r="A483" s="29">
        <v>28703</v>
      </c>
      <c r="B483" s="26">
        <v>71590</v>
      </c>
      <c r="C483" s="16"/>
      <c r="D483" s="16"/>
      <c r="E483" s="17"/>
    </row>
    <row r="484" spans="1:5">
      <c r="A484" s="29">
        <v>28734</v>
      </c>
      <c r="B484" s="26">
        <v>71799</v>
      </c>
      <c r="C484" s="16"/>
      <c r="D484" s="16"/>
      <c r="E484" s="17"/>
    </row>
    <row r="485" spans="1:5">
      <c r="A485" s="29">
        <v>28764</v>
      </c>
      <c r="B485" s="26">
        <v>72096</v>
      </c>
      <c r="C485" s="16"/>
      <c r="D485" s="16"/>
      <c r="E485" s="17"/>
    </row>
    <row r="486" spans="1:5">
      <c r="A486" s="29">
        <v>28795</v>
      </c>
      <c r="B486" s="26">
        <v>72497</v>
      </c>
      <c r="C486" s="16"/>
      <c r="D486" s="16"/>
      <c r="E486" s="17"/>
    </row>
    <row r="487" spans="1:5">
      <c r="A487" s="29">
        <v>28825</v>
      </c>
      <c r="B487" s="26">
        <v>72762</v>
      </c>
      <c r="C487" s="16"/>
      <c r="D487" s="16"/>
      <c r="E487" s="17"/>
    </row>
    <row r="488" spans="1:5">
      <c r="A488" s="29">
        <v>28856</v>
      </c>
      <c r="B488" s="26">
        <v>72873</v>
      </c>
      <c r="C488" s="16"/>
      <c r="D488" s="16"/>
      <c r="E488" s="17"/>
    </row>
    <row r="489" spans="1:5">
      <c r="A489" s="29">
        <v>28887</v>
      </c>
      <c r="B489" s="26">
        <v>73107</v>
      </c>
      <c r="C489" s="16"/>
      <c r="D489" s="16"/>
      <c r="E489" s="17"/>
    </row>
    <row r="490" spans="1:5">
      <c r="A490" s="29">
        <v>28915</v>
      </c>
      <c r="B490" s="26">
        <v>73524</v>
      </c>
      <c r="C490" s="16"/>
      <c r="D490" s="16"/>
      <c r="E490" s="17"/>
    </row>
    <row r="491" spans="1:5">
      <c r="A491" s="29">
        <v>28946</v>
      </c>
      <c r="B491" s="26">
        <v>73441</v>
      </c>
      <c r="C491" s="16"/>
      <c r="D491" s="16"/>
      <c r="E491" s="17"/>
    </row>
    <row r="492" spans="1:5">
      <c r="A492" s="29">
        <v>28976</v>
      </c>
      <c r="B492" s="26">
        <v>73801</v>
      </c>
      <c r="C492" s="16"/>
      <c r="D492" s="16"/>
      <c r="E492" s="17"/>
    </row>
    <row r="493" spans="1:5">
      <c r="A493" s="29">
        <v>29007</v>
      </c>
      <c r="B493" s="26">
        <v>74064</v>
      </c>
      <c r="C493" s="16"/>
      <c r="D493" s="16"/>
      <c r="E493" s="17"/>
    </row>
    <row r="494" spans="1:5">
      <c r="A494" s="29">
        <v>29037</v>
      </c>
      <c r="B494" s="26">
        <v>74065</v>
      </c>
      <c r="C494" s="16"/>
      <c r="D494" s="16"/>
      <c r="E494" s="17"/>
    </row>
    <row r="495" spans="1:5">
      <c r="A495" s="29">
        <v>29068</v>
      </c>
      <c r="B495" s="26">
        <v>74068</v>
      </c>
      <c r="C495" s="16"/>
      <c r="D495" s="16"/>
      <c r="E495" s="17"/>
    </row>
    <row r="496" spans="1:5">
      <c r="A496" s="29">
        <v>29099</v>
      </c>
      <c r="B496" s="26">
        <v>74197</v>
      </c>
      <c r="C496" s="16"/>
      <c r="D496" s="16"/>
      <c r="E496" s="17"/>
    </row>
    <row r="497" spans="1:5">
      <c r="A497" s="29">
        <v>29129</v>
      </c>
      <c r="B497" s="26">
        <v>74346</v>
      </c>
      <c r="C497" s="16"/>
      <c r="D497" s="16"/>
      <c r="E497" s="17"/>
    </row>
    <row r="498" spans="1:5">
      <c r="A498" s="29">
        <v>29160</v>
      </c>
      <c r="B498" s="26">
        <v>74403</v>
      </c>
      <c r="C498" s="16"/>
      <c r="D498" s="16"/>
      <c r="E498" s="17"/>
    </row>
    <row r="499" spans="1:5">
      <c r="A499" s="29">
        <v>29190</v>
      </c>
      <c r="B499" s="26">
        <v>74493</v>
      </c>
      <c r="C499" s="16"/>
      <c r="D499" s="16"/>
      <c r="E499" s="17"/>
    </row>
    <row r="500" spans="1:5">
      <c r="A500" s="29">
        <v>29221</v>
      </c>
      <c r="B500" s="26">
        <v>74601</v>
      </c>
      <c r="C500" s="16"/>
      <c r="D500" s="16"/>
      <c r="E500" s="17"/>
    </row>
    <row r="501" spans="1:5">
      <c r="A501" s="29">
        <v>29252</v>
      </c>
      <c r="B501" s="26">
        <v>74656</v>
      </c>
      <c r="C501" s="16"/>
      <c r="D501" s="16"/>
      <c r="E501" s="17"/>
    </row>
    <row r="502" spans="1:5">
      <c r="A502" s="29">
        <v>29281</v>
      </c>
      <c r="B502" s="26">
        <v>74698</v>
      </c>
      <c r="C502" s="16"/>
      <c r="D502" s="16"/>
      <c r="E502" s="17"/>
    </row>
    <row r="503" spans="1:5">
      <c r="A503" s="29">
        <v>29312</v>
      </c>
      <c r="B503" s="26">
        <v>74267</v>
      </c>
      <c r="C503" s="16"/>
      <c r="D503" s="16"/>
      <c r="E503" s="17"/>
    </row>
    <row r="504" spans="1:5">
      <c r="A504" s="29">
        <v>29342</v>
      </c>
      <c r="B504" s="26">
        <v>73965</v>
      </c>
      <c r="C504" s="16"/>
      <c r="D504" s="16"/>
      <c r="E504" s="17"/>
    </row>
    <row r="505" spans="1:5">
      <c r="A505" s="29">
        <v>29373</v>
      </c>
      <c r="B505" s="26">
        <v>73658</v>
      </c>
      <c r="C505" s="16"/>
      <c r="D505" s="16"/>
      <c r="E505" s="17"/>
    </row>
    <row r="506" spans="1:5">
      <c r="A506" s="29">
        <v>29403</v>
      </c>
      <c r="B506" s="26">
        <v>73419</v>
      </c>
      <c r="C506" s="16"/>
      <c r="D506" s="16"/>
      <c r="E506" s="17"/>
    </row>
    <row r="507" spans="1:5">
      <c r="A507" s="29">
        <v>29434</v>
      </c>
      <c r="B507" s="26">
        <v>73687</v>
      </c>
      <c r="C507" s="16"/>
      <c r="D507" s="16"/>
      <c r="E507" s="17"/>
    </row>
    <row r="508" spans="1:5">
      <c r="A508" s="29">
        <v>29465</v>
      </c>
      <c r="B508" s="26">
        <v>73880</v>
      </c>
      <c r="C508" s="16"/>
      <c r="D508" s="16"/>
      <c r="E508" s="17"/>
    </row>
    <row r="509" spans="1:5">
      <c r="A509" s="29">
        <v>29495</v>
      </c>
      <c r="B509" s="26">
        <v>74105</v>
      </c>
      <c r="C509" s="16"/>
      <c r="D509" s="16"/>
      <c r="E509" s="17"/>
    </row>
    <row r="510" spans="1:5">
      <c r="A510" s="29">
        <v>29526</v>
      </c>
      <c r="B510" s="26">
        <v>74357</v>
      </c>
      <c r="C510" s="16"/>
      <c r="D510" s="16"/>
      <c r="E510" s="17"/>
    </row>
    <row r="511" spans="1:5">
      <c r="A511" s="29">
        <v>29556</v>
      </c>
      <c r="B511" s="26">
        <v>74570</v>
      </c>
      <c r="C511" s="16"/>
      <c r="D511" s="16"/>
      <c r="E511" s="17"/>
    </row>
    <row r="512" spans="1:5">
      <c r="A512" s="29">
        <v>29587</v>
      </c>
      <c r="B512" s="26">
        <v>74677</v>
      </c>
      <c r="C512" s="16"/>
      <c r="D512" s="16"/>
      <c r="E512" s="17"/>
    </row>
    <row r="513" spans="1:5">
      <c r="A513" s="29">
        <v>29618</v>
      </c>
      <c r="B513" s="26">
        <v>74759</v>
      </c>
      <c r="C513" s="16"/>
      <c r="D513" s="16"/>
      <c r="E513" s="17"/>
    </row>
    <row r="514" spans="1:5">
      <c r="A514" s="29">
        <v>29646</v>
      </c>
      <c r="B514" s="26">
        <v>74918</v>
      </c>
      <c r="C514" s="16"/>
      <c r="D514" s="16"/>
      <c r="E514" s="17"/>
    </row>
    <row r="515" spans="1:5">
      <c r="A515" s="29">
        <v>29677</v>
      </c>
      <c r="B515" s="26">
        <v>75023</v>
      </c>
      <c r="C515" s="16"/>
      <c r="D515" s="16"/>
      <c r="E515" s="17"/>
    </row>
    <row r="516" spans="1:5">
      <c r="A516" s="29">
        <v>29707</v>
      </c>
      <c r="B516" s="26">
        <v>75095</v>
      </c>
      <c r="C516" s="16"/>
      <c r="D516" s="16"/>
      <c r="E516" s="17"/>
    </row>
    <row r="517" spans="1:5">
      <c r="A517" s="29">
        <v>29738</v>
      </c>
      <c r="B517" s="26">
        <v>75331</v>
      </c>
      <c r="C517" s="16"/>
      <c r="D517" s="16"/>
      <c r="E517" s="17"/>
    </row>
    <row r="518" spans="1:5">
      <c r="A518" s="29">
        <v>29768</v>
      </c>
      <c r="B518" s="26">
        <v>75427</v>
      </c>
      <c r="C518" s="16"/>
      <c r="D518" s="16"/>
      <c r="E518" s="17"/>
    </row>
    <row r="519" spans="1:5">
      <c r="A519" s="29">
        <v>29799</v>
      </c>
      <c r="B519" s="26">
        <v>75456</v>
      </c>
      <c r="C519" s="16"/>
      <c r="D519" s="16"/>
      <c r="E519" s="17"/>
    </row>
    <row r="520" spans="1:5">
      <c r="A520" s="29">
        <v>29830</v>
      </c>
      <c r="B520" s="26">
        <v>75448</v>
      </c>
      <c r="C520" s="16"/>
      <c r="D520" s="16"/>
      <c r="E520" s="17"/>
    </row>
    <row r="521" spans="1:5">
      <c r="A521" s="29">
        <v>29860</v>
      </c>
      <c r="B521" s="26">
        <v>75311</v>
      </c>
      <c r="C521" s="16"/>
      <c r="D521" s="16"/>
      <c r="E521" s="17"/>
    </row>
    <row r="522" spans="1:5">
      <c r="A522" s="29">
        <v>29891</v>
      </c>
      <c r="B522" s="26">
        <v>75093</v>
      </c>
      <c r="C522" s="16"/>
      <c r="D522" s="16"/>
      <c r="E522" s="17"/>
    </row>
    <row r="523" spans="1:5">
      <c r="A523" s="29">
        <v>29921</v>
      </c>
      <c r="B523" s="26">
        <v>74820</v>
      </c>
      <c r="C523" s="16"/>
      <c r="D523" s="16"/>
      <c r="E523" s="17"/>
    </row>
    <row r="524" spans="1:5">
      <c r="A524" s="29">
        <v>29952</v>
      </c>
      <c r="B524" s="26">
        <v>74526</v>
      </c>
      <c r="C524" s="16"/>
      <c r="D524" s="16"/>
      <c r="E524" s="17"/>
    </row>
    <row r="525" spans="1:5">
      <c r="A525" s="29">
        <v>29983</v>
      </c>
      <c r="B525" s="26">
        <v>74551</v>
      </c>
      <c r="C525" s="16"/>
      <c r="D525" s="16"/>
      <c r="E525" s="17"/>
    </row>
    <row r="526" spans="1:5">
      <c r="A526" s="29">
        <v>30011</v>
      </c>
      <c r="B526" s="26">
        <v>74408</v>
      </c>
      <c r="C526" s="16"/>
      <c r="D526" s="16"/>
      <c r="E526" s="17"/>
    </row>
    <row r="527" spans="1:5">
      <c r="A527" s="29">
        <v>30042</v>
      </c>
      <c r="B527" s="26">
        <v>74142</v>
      </c>
      <c r="C527" s="16"/>
      <c r="D527" s="16"/>
      <c r="E527" s="17"/>
    </row>
    <row r="528" spans="1:5">
      <c r="A528" s="29">
        <v>30072</v>
      </c>
      <c r="B528" s="26">
        <v>74104</v>
      </c>
      <c r="C528" s="16"/>
      <c r="D528" s="16"/>
      <c r="E528" s="17"/>
    </row>
    <row r="529" spans="1:5">
      <c r="A529" s="29">
        <v>30103</v>
      </c>
      <c r="B529" s="26">
        <v>73848</v>
      </c>
      <c r="C529" s="16"/>
      <c r="D529" s="16"/>
      <c r="E529" s="17"/>
    </row>
    <row r="530" spans="1:5">
      <c r="A530" s="29">
        <v>30133</v>
      </c>
      <c r="B530" s="26">
        <v>73632</v>
      </c>
      <c r="C530" s="16"/>
      <c r="D530" s="16"/>
      <c r="E530" s="17"/>
    </row>
    <row r="531" spans="1:5">
      <c r="A531" s="29">
        <v>30164</v>
      </c>
      <c r="B531" s="26">
        <v>73434</v>
      </c>
      <c r="C531" s="16"/>
      <c r="D531" s="16"/>
      <c r="E531" s="17"/>
    </row>
    <row r="532" spans="1:5">
      <c r="A532" s="29">
        <v>30195</v>
      </c>
      <c r="B532" s="26">
        <v>73260</v>
      </c>
      <c r="C532" s="16"/>
      <c r="D532" s="16"/>
      <c r="E532" s="17"/>
    </row>
    <row r="533" spans="1:5">
      <c r="A533" s="29">
        <v>30225</v>
      </c>
      <c r="B533" s="26">
        <v>72950</v>
      </c>
      <c r="C533" s="16"/>
      <c r="D533" s="16"/>
      <c r="E533" s="17"/>
    </row>
    <row r="534" spans="1:5">
      <c r="A534" s="29">
        <v>30256</v>
      </c>
      <c r="B534" s="26">
        <v>72806</v>
      </c>
      <c r="C534" s="16"/>
      <c r="D534" s="16"/>
      <c r="E534" s="17"/>
    </row>
    <row r="535" spans="1:5">
      <c r="A535" s="29">
        <v>30286</v>
      </c>
      <c r="B535" s="26">
        <v>72788</v>
      </c>
      <c r="C535" s="16"/>
      <c r="D535" s="16"/>
      <c r="E535" s="17"/>
    </row>
    <row r="536" spans="1:5">
      <c r="A536" s="29">
        <v>30317</v>
      </c>
      <c r="B536" s="26">
        <v>72970</v>
      </c>
      <c r="C536" s="16"/>
      <c r="D536" s="16"/>
      <c r="E536" s="17"/>
    </row>
    <row r="537" spans="1:5">
      <c r="A537" s="29">
        <v>30348</v>
      </c>
      <c r="B537" s="26">
        <v>72914</v>
      </c>
      <c r="C537" s="16"/>
      <c r="D537" s="16"/>
      <c r="E537" s="17"/>
    </row>
    <row r="538" spans="1:5">
      <c r="A538" s="29">
        <v>30376</v>
      </c>
      <c r="B538" s="26">
        <v>73085</v>
      </c>
      <c r="C538" s="16"/>
      <c r="D538" s="16"/>
      <c r="E538" s="17"/>
    </row>
    <row r="539" spans="1:5">
      <c r="A539" s="29">
        <v>30407</v>
      </c>
      <c r="B539" s="26">
        <v>73376</v>
      </c>
      <c r="C539" s="16"/>
      <c r="D539" s="16"/>
      <c r="E539" s="17"/>
    </row>
    <row r="540" spans="1:5">
      <c r="A540" s="29">
        <v>30437</v>
      </c>
      <c r="B540" s="26">
        <v>73638</v>
      </c>
      <c r="C540" s="16"/>
      <c r="D540" s="16"/>
      <c r="E540" s="17"/>
    </row>
    <row r="541" spans="1:5">
      <c r="A541" s="29">
        <v>30468</v>
      </c>
      <c r="B541" s="26">
        <v>74002</v>
      </c>
      <c r="C541" s="16"/>
      <c r="D541" s="16"/>
      <c r="E541" s="17"/>
    </row>
    <row r="542" spans="1:5">
      <c r="A542" s="29">
        <v>30498</v>
      </c>
      <c r="B542" s="26">
        <v>74429</v>
      </c>
      <c r="C542" s="16"/>
      <c r="D542" s="16"/>
      <c r="E542" s="17"/>
    </row>
    <row r="543" spans="1:5">
      <c r="A543" s="29">
        <v>30529</v>
      </c>
      <c r="B543" s="26">
        <v>74116</v>
      </c>
      <c r="C543" s="16"/>
      <c r="D543" s="16"/>
      <c r="E543" s="17"/>
    </row>
    <row r="544" spans="1:5">
      <c r="A544" s="29">
        <v>30560</v>
      </c>
      <c r="B544" s="26">
        <v>75205</v>
      </c>
      <c r="C544" s="16"/>
      <c r="D544" s="16"/>
      <c r="E544" s="17"/>
    </row>
    <row r="545" spans="1:5">
      <c r="A545" s="29">
        <v>30590</v>
      </c>
      <c r="B545" s="26">
        <v>75532</v>
      </c>
      <c r="C545" s="16"/>
      <c r="D545" s="16"/>
      <c r="E545" s="17"/>
    </row>
    <row r="546" spans="1:5">
      <c r="A546" s="29">
        <v>30621</v>
      </c>
      <c r="B546" s="26">
        <v>75874</v>
      </c>
      <c r="C546" s="16"/>
      <c r="D546" s="16"/>
      <c r="E546" s="17"/>
    </row>
    <row r="547" spans="1:5">
      <c r="A547" s="29">
        <v>30651</v>
      </c>
      <c r="B547" s="26">
        <v>76219</v>
      </c>
      <c r="C547" s="16"/>
      <c r="D547" s="16"/>
      <c r="E547" s="17"/>
    </row>
    <row r="548" spans="1:5">
      <c r="A548" s="29">
        <v>30682</v>
      </c>
      <c r="B548" s="26">
        <v>76663</v>
      </c>
      <c r="C548" s="16"/>
      <c r="D548" s="16"/>
      <c r="E548" s="17"/>
    </row>
    <row r="549" spans="1:5">
      <c r="A549" s="29">
        <v>30713</v>
      </c>
      <c r="B549" s="26">
        <v>77129</v>
      </c>
      <c r="C549" s="16"/>
      <c r="D549" s="16"/>
      <c r="E549" s="17"/>
    </row>
    <row r="550" spans="1:5">
      <c r="A550" s="29">
        <v>30742</v>
      </c>
      <c r="B550" s="26">
        <v>77399</v>
      </c>
      <c r="C550" s="16"/>
      <c r="D550" s="16"/>
      <c r="E550" s="17"/>
    </row>
    <row r="551" spans="1:5">
      <c r="A551" s="29">
        <v>30773</v>
      </c>
      <c r="B551" s="26">
        <v>77717</v>
      </c>
      <c r="C551" s="16"/>
      <c r="D551" s="16"/>
      <c r="E551" s="17"/>
    </row>
    <row r="552" spans="1:5">
      <c r="A552" s="29">
        <v>30803</v>
      </c>
      <c r="B552" s="26">
        <v>77997</v>
      </c>
      <c r="C552" s="16"/>
      <c r="D552" s="16"/>
      <c r="E552" s="17"/>
    </row>
    <row r="553" spans="1:5">
      <c r="A553" s="29">
        <v>30834</v>
      </c>
      <c r="B553" s="26">
        <v>78352</v>
      </c>
      <c r="C553" s="16"/>
      <c r="D553" s="16"/>
      <c r="E553" s="17"/>
    </row>
    <row r="554" spans="1:5">
      <c r="A554" s="29">
        <v>30864</v>
      </c>
      <c r="B554" s="26">
        <v>78620</v>
      </c>
      <c r="C554" s="16"/>
      <c r="D554" s="16"/>
      <c r="E554" s="17"/>
    </row>
    <row r="555" spans="1:5">
      <c r="A555" s="29">
        <v>30895</v>
      </c>
      <c r="B555" s="26">
        <v>78810</v>
      </c>
      <c r="C555" s="16"/>
      <c r="D555" s="16"/>
      <c r="E555" s="17"/>
    </row>
    <row r="556" spans="1:5">
      <c r="A556" s="29">
        <v>30926</v>
      </c>
      <c r="B556" s="26">
        <v>79089</v>
      </c>
      <c r="C556" s="16"/>
      <c r="D556" s="16"/>
      <c r="E556" s="17"/>
    </row>
    <row r="557" spans="1:5">
      <c r="A557" s="29">
        <v>30956</v>
      </c>
      <c r="B557" s="26">
        <v>79356</v>
      </c>
      <c r="C557" s="16"/>
      <c r="D557" s="16"/>
      <c r="E557" s="17"/>
    </row>
    <row r="558" spans="1:5">
      <c r="A558" s="29">
        <v>30987</v>
      </c>
      <c r="B558" s="26">
        <v>79668</v>
      </c>
      <c r="C558" s="16"/>
      <c r="D558" s="16"/>
      <c r="E558" s="17"/>
    </row>
    <row r="559" spans="1:5">
      <c r="A559" s="29">
        <v>31017</v>
      </c>
      <c r="B559" s="26">
        <v>79825</v>
      </c>
      <c r="C559" s="16"/>
      <c r="D559" s="16"/>
      <c r="E559" s="17"/>
    </row>
    <row r="560" spans="1:5">
      <c r="A560" s="29">
        <v>31048</v>
      </c>
      <c r="B560" s="26">
        <v>80037</v>
      </c>
      <c r="C560" s="16"/>
      <c r="D560" s="16"/>
      <c r="E560" s="17"/>
    </row>
    <row r="561" spans="1:5">
      <c r="A561" s="29">
        <v>31079</v>
      </c>
      <c r="B561" s="26">
        <v>80148</v>
      </c>
      <c r="C561" s="16"/>
      <c r="D561" s="16"/>
      <c r="E561" s="17"/>
    </row>
    <row r="562" spans="1:5">
      <c r="A562" s="29">
        <v>31107</v>
      </c>
      <c r="B562" s="26">
        <v>80448</v>
      </c>
      <c r="C562" s="16"/>
      <c r="D562" s="16"/>
      <c r="E562" s="17"/>
    </row>
    <row r="563" spans="1:5">
      <c r="A563" s="29">
        <v>31138</v>
      </c>
      <c r="B563" s="26">
        <v>80609</v>
      </c>
      <c r="C563" s="16"/>
      <c r="D563" s="16"/>
      <c r="E563" s="17"/>
    </row>
    <row r="564" spans="1:5">
      <c r="A564" s="29">
        <v>31168</v>
      </c>
      <c r="B564" s="26">
        <v>80839</v>
      </c>
      <c r="C564" s="16"/>
      <c r="D564" s="16"/>
      <c r="E564" s="17"/>
    </row>
    <row r="565" spans="1:5">
      <c r="A565" s="29">
        <v>31199</v>
      </c>
      <c r="B565" s="26">
        <v>80961</v>
      </c>
      <c r="C565" s="16"/>
      <c r="D565" s="16"/>
      <c r="E565" s="17"/>
    </row>
    <row r="566" spans="1:5">
      <c r="A566" s="29">
        <v>31229</v>
      </c>
      <c r="B566" s="26">
        <v>81029</v>
      </c>
      <c r="C566" s="16"/>
      <c r="D566" s="16"/>
      <c r="E566" s="17"/>
    </row>
    <row r="567" spans="1:5">
      <c r="A567" s="29">
        <v>31260</v>
      </c>
      <c r="B567" s="26">
        <v>81223</v>
      </c>
      <c r="C567" s="16"/>
      <c r="D567" s="16"/>
      <c r="E567" s="17"/>
    </row>
    <row r="568" spans="1:5">
      <c r="A568" s="29">
        <v>31291</v>
      </c>
      <c r="B568" s="26">
        <v>81407</v>
      </c>
      <c r="C568" s="16"/>
      <c r="D568" s="16"/>
      <c r="E568" s="17"/>
    </row>
    <row r="569" spans="1:5">
      <c r="A569" s="29">
        <v>31321</v>
      </c>
      <c r="B569" s="26">
        <v>81579</v>
      </c>
      <c r="C569" s="16"/>
      <c r="D569" s="16"/>
      <c r="E569" s="17"/>
    </row>
    <row r="570" spans="1:5">
      <c r="A570" s="29">
        <v>31352</v>
      </c>
      <c r="B570" s="26">
        <v>81768</v>
      </c>
      <c r="C570" s="16"/>
      <c r="D570" s="16"/>
      <c r="E570" s="17"/>
    </row>
    <row r="571" spans="1:5">
      <c r="A571" s="29">
        <v>31382</v>
      </c>
      <c r="B571" s="26">
        <v>81915</v>
      </c>
      <c r="C571" s="16"/>
      <c r="D571" s="16"/>
      <c r="E571" s="17"/>
    </row>
    <row r="572" spans="1:5">
      <c r="A572" s="29">
        <v>31413</v>
      </c>
      <c r="B572" s="26">
        <v>82019</v>
      </c>
      <c r="C572" s="16"/>
      <c r="D572" s="16"/>
      <c r="E572" s="17"/>
    </row>
    <row r="573" spans="1:5">
      <c r="A573" s="29">
        <v>31444</v>
      </c>
      <c r="B573" s="26">
        <v>82082</v>
      </c>
      <c r="C573" s="16"/>
      <c r="D573" s="16"/>
      <c r="E573" s="17"/>
    </row>
    <row r="574" spans="1:5">
      <c r="A574" s="29">
        <v>31472</v>
      </c>
      <c r="B574" s="26">
        <v>82180</v>
      </c>
      <c r="C574" s="16"/>
      <c r="D574" s="16"/>
      <c r="E574" s="17"/>
    </row>
    <row r="575" spans="1:5">
      <c r="A575" s="29">
        <v>31503</v>
      </c>
      <c r="B575" s="26">
        <v>82357</v>
      </c>
      <c r="C575" s="16"/>
      <c r="D575" s="16"/>
      <c r="E575" s="17"/>
    </row>
    <row r="576" spans="1:5">
      <c r="A576" s="29">
        <v>31533</v>
      </c>
      <c r="B576" s="26">
        <v>82459</v>
      </c>
      <c r="C576" s="16"/>
      <c r="D576" s="16"/>
      <c r="E576" s="17"/>
    </row>
    <row r="577" spans="1:5">
      <c r="A577" s="29">
        <v>31564</v>
      </c>
      <c r="B577" s="26">
        <v>82376</v>
      </c>
      <c r="C577" s="16"/>
      <c r="D577" s="16"/>
      <c r="E577" s="17"/>
    </row>
    <row r="578" spans="1:5">
      <c r="A578" s="29">
        <v>31594</v>
      </c>
      <c r="B578" s="26">
        <v>82694</v>
      </c>
      <c r="C578" s="16"/>
      <c r="D578" s="16"/>
      <c r="E578" s="17"/>
    </row>
    <row r="579" spans="1:5">
      <c r="A579" s="29">
        <v>31625</v>
      </c>
      <c r="B579" s="26">
        <v>82787</v>
      </c>
      <c r="C579" s="16"/>
      <c r="D579" s="16"/>
      <c r="E579" s="17"/>
    </row>
    <row r="580" spans="1:5">
      <c r="A580" s="29">
        <v>31656</v>
      </c>
      <c r="B580" s="26">
        <v>83024</v>
      </c>
      <c r="C580" s="16"/>
      <c r="D580" s="16"/>
      <c r="E580" s="17"/>
    </row>
    <row r="581" spans="1:5">
      <c r="A581" s="29">
        <v>31686</v>
      </c>
      <c r="B581" s="26">
        <v>83151</v>
      </c>
      <c r="C581" s="16"/>
      <c r="D581" s="16"/>
      <c r="E581" s="17"/>
    </row>
    <row r="582" spans="1:5">
      <c r="A582" s="29">
        <v>31717</v>
      </c>
      <c r="B582" s="26">
        <v>83301</v>
      </c>
      <c r="C582" s="16"/>
      <c r="D582" s="16"/>
      <c r="E582" s="17"/>
    </row>
    <row r="583" spans="1:5">
      <c r="A583" s="29">
        <v>31747</v>
      </c>
      <c r="B583" s="26">
        <v>83490</v>
      </c>
      <c r="C583" s="16"/>
      <c r="D583" s="16"/>
      <c r="E583" s="17"/>
    </row>
    <row r="584" spans="1:5">
      <c r="A584" s="29">
        <v>31778</v>
      </c>
      <c r="B584" s="26">
        <v>83638</v>
      </c>
      <c r="C584" s="16"/>
      <c r="D584" s="16"/>
      <c r="E584" s="17"/>
    </row>
    <row r="585" spans="1:5">
      <c r="A585" s="29">
        <v>31809</v>
      </c>
      <c r="B585" s="26">
        <v>83879</v>
      </c>
      <c r="C585" s="16"/>
      <c r="D585" s="16"/>
      <c r="E585" s="17"/>
    </row>
    <row r="586" spans="1:5">
      <c r="A586" s="29">
        <v>31837</v>
      </c>
      <c r="B586" s="26">
        <v>84100</v>
      </c>
      <c r="C586" s="16"/>
      <c r="D586" s="16"/>
      <c r="E586" s="17"/>
    </row>
    <row r="587" spans="1:5">
      <c r="A587" s="29">
        <v>31868</v>
      </c>
      <c r="B587" s="26">
        <v>84393</v>
      </c>
      <c r="C587" s="16"/>
      <c r="D587" s="16"/>
      <c r="E587" s="17"/>
    </row>
    <row r="588" spans="1:5">
      <c r="A588" s="29">
        <v>31898</v>
      </c>
      <c r="B588" s="26">
        <v>84616</v>
      </c>
      <c r="C588" s="16"/>
      <c r="D588" s="16"/>
      <c r="E588" s="17"/>
    </row>
    <row r="589" spans="1:5">
      <c r="A589" s="29">
        <v>31929</v>
      </c>
      <c r="B589" s="26">
        <v>84776</v>
      </c>
      <c r="C589" s="16"/>
      <c r="D589" s="16"/>
      <c r="E589" s="17"/>
    </row>
    <row r="590" spans="1:5">
      <c r="A590" s="29">
        <v>31959</v>
      </c>
      <c r="B590" s="26">
        <v>85087</v>
      </c>
      <c r="C590" s="16"/>
      <c r="D590" s="16"/>
      <c r="E590" s="17"/>
    </row>
    <row r="591" spans="1:5">
      <c r="A591" s="29">
        <v>31990</v>
      </c>
      <c r="B591" s="26">
        <v>85246</v>
      </c>
      <c r="C591" s="16"/>
      <c r="D591" s="16"/>
      <c r="E591" s="17"/>
    </row>
    <row r="592" spans="1:5">
      <c r="A592" s="29">
        <v>32021</v>
      </c>
      <c r="B592" s="26">
        <v>85511</v>
      </c>
      <c r="C592" s="16"/>
      <c r="D592" s="16"/>
      <c r="E592" s="17"/>
    </row>
    <row r="593" spans="1:5">
      <c r="A593" s="29">
        <v>32051</v>
      </c>
      <c r="B593" s="26">
        <v>85869</v>
      </c>
      <c r="C593" s="16"/>
      <c r="D593" s="16"/>
      <c r="E593" s="17"/>
    </row>
    <row r="594" spans="1:5">
      <c r="A594" s="29">
        <v>32082</v>
      </c>
      <c r="B594" s="26">
        <v>86071</v>
      </c>
      <c r="C594" s="16"/>
      <c r="D594" s="16"/>
      <c r="E594" s="17"/>
    </row>
    <row r="595" spans="1:5">
      <c r="A595" s="29">
        <v>32112</v>
      </c>
      <c r="B595" s="26">
        <v>86317</v>
      </c>
      <c r="C595" s="16"/>
      <c r="D595" s="16"/>
      <c r="E595" s="17"/>
    </row>
    <row r="596" spans="1:5">
      <c r="A596" s="29">
        <v>32143</v>
      </c>
      <c r="B596" s="26">
        <v>86393</v>
      </c>
      <c r="C596" s="16"/>
      <c r="D596" s="16"/>
      <c r="E596" s="17"/>
    </row>
    <row r="597" spans="1:5">
      <c r="A597" s="29">
        <v>32174</v>
      </c>
      <c r="B597" s="26">
        <v>86822</v>
      </c>
      <c r="C597" s="16"/>
      <c r="D597" s="16"/>
      <c r="E597" s="17"/>
    </row>
    <row r="598" spans="1:5">
      <c r="A598" s="29">
        <v>32203</v>
      </c>
      <c r="B598" s="26">
        <v>87040</v>
      </c>
      <c r="C598" s="16"/>
      <c r="D598" s="16"/>
      <c r="E598" s="17"/>
    </row>
    <row r="599" spans="1:5">
      <c r="A599" s="29">
        <v>32234</v>
      </c>
      <c r="B599" s="26">
        <v>87280</v>
      </c>
      <c r="C599" s="16"/>
      <c r="D599" s="16"/>
      <c r="E599" s="17"/>
    </row>
    <row r="600" spans="1:5">
      <c r="A600" s="29">
        <v>32264</v>
      </c>
      <c r="B600" s="26">
        <v>87480</v>
      </c>
      <c r="C600" s="16"/>
      <c r="D600" s="16"/>
      <c r="E600" s="17"/>
    </row>
    <row r="601" spans="1:5">
      <c r="A601" s="29">
        <v>32295</v>
      </c>
      <c r="B601" s="26">
        <v>87809</v>
      </c>
      <c r="C601" s="16"/>
      <c r="D601" s="16"/>
      <c r="E601" s="17"/>
    </row>
    <row r="602" spans="1:5">
      <c r="A602" s="29">
        <v>32325</v>
      </c>
      <c r="B602" s="26">
        <v>88052</v>
      </c>
      <c r="C602" s="16"/>
      <c r="D602" s="16"/>
      <c r="E602" s="17"/>
    </row>
    <row r="603" spans="1:5">
      <c r="A603" s="29">
        <v>32356</v>
      </c>
      <c r="B603" s="26">
        <v>88126</v>
      </c>
      <c r="C603" s="16"/>
      <c r="D603" s="16"/>
      <c r="E603" s="17"/>
    </row>
    <row r="604" spans="1:5">
      <c r="A604" s="29">
        <v>32387</v>
      </c>
      <c r="B604" s="26">
        <v>88375</v>
      </c>
      <c r="C604" s="16"/>
      <c r="D604" s="16"/>
      <c r="E604" s="17"/>
    </row>
    <row r="605" spans="1:5">
      <c r="A605" s="29">
        <v>32417</v>
      </c>
      <c r="B605" s="26">
        <v>88607</v>
      </c>
      <c r="C605" s="16"/>
      <c r="D605" s="16"/>
      <c r="E605" s="17"/>
    </row>
    <row r="606" spans="1:5">
      <c r="A606" s="29">
        <v>32448</v>
      </c>
      <c r="B606" s="26">
        <v>88870</v>
      </c>
      <c r="C606" s="16"/>
      <c r="D606" s="16"/>
      <c r="E606" s="17"/>
    </row>
    <row r="607" spans="1:5">
      <c r="A607" s="29">
        <v>32478</v>
      </c>
      <c r="B607" s="26">
        <v>89170</v>
      </c>
      <c r="C607" s="16"/>
      <c r="D607" s="16"/>
      <c r="E607" s="17"/>
    </row>
    <row r="608" spans="1:5">
      <c r="A608" s="29">
        <v>32509</v>
      </c>
      <c r="B608" s="26">
        <v>89394</v>
      </c>
      <c r="C608" s="16"/>
      <c r="D608" s="16"/>
      <c r="E608" s="17"/>
    </row>
    <row r="609" spans="1:5">
      <c r="A609" s="29">
        <v>32540</v>
      </c>
      <c r="B609" s="26">
        <v>89614</v>
      </c>
      <c r="C609" s="16"/>
      <c r="D609" s="16"/>
      <c r="E609" s="17"/>
    </row>
    <row r="610" spans="1:5">
      <c r="A610" s="29">
        <v>32568</v>
      </c>
      <c r="B610" s="26">
        <v>89797</v>
      </c>
      <c r="C610" s="16"/>
      <c r="D610" s="16"/>
      <c r="E610" s="17"/>
    </row>
    <row r="611" spans="1:5">
      <c r="A611" s="29">
        <v>32599</v>
      </c>
      <c r="B611" s="26">
        <v>89952</v>
      </c>
      <c r="C611" s="16"/>
      <c r="D611" s="16"/>
      <c r="E611" s="17"/>
    </row>
    <row r="612" spans="1:5">
      <c r="A612" s="29">
        <v>32629</v>
      </c>
      <c r="B612" s="26">
        <v>90034</v>
      </c>
      <c r="C612" s="16"/>
      <c r="D612" s="16"/>
      <c r="E612" s="17"/>
    </row>
    <row r="613" spans="1:5">
      <c r="A613" s="29">
        <v>32660</v>
      </c>
      <c r="B613" s="26">
        <v>90114</v>
      </c>
      <c r="C613" s="16"/>
      <c r="D613" s="16"/>
      <c r="E613" s="17"/>
    </row>
    <row r="614" spans="1:5">
      <c r="A614" s="29">
        <v>32690</v>
      </c>
      <c r="B614" s="26">
        <v>90161</v>
      </c>
      <c r="C614" s="16"/>
      <c r="D614" s="16"/>
      <c r="E614" s="17"/>
    </row>
    <row r="615" spans="1:5">
      <c r="A615" s="29">
        <v>32721</v>
      </c>
      <c r="B615" s="26">
        <v>90126</v>
      </c>
      <c r="C615" s="16"/>
      <c r="D615" s="16"/>
      <c r="E615" s="17"/>
    </row>
    <row r="616" spans="1:5">
      <c r="A616" s="29">
        <v>32752</v>
      </c>
      <c r="B616" s="26">
        <v>90338</v>
      </c>
      <c r="C616" s="16"/>
      <c r="D616" s="16"/>
      <c r="E616" s="17"/>
    </row>
    <row r="617" spans="1:5">
      <c r="A617" s="29">
        <v>32782</v>
      </c>
      <c r="B617" s="26">
        <v>90443</v>
      </c>
      <c r="C617" s="16"/>
      <c r="D617" s="16"/>
      <c r="E617" s="17"/>
    </row>
    <row r="618" spans="1:5">
      <c r="A618" s="29">
        <v>32813</v>
      </c>
      <c r="B618" s="26">
        <v>90696</v>
      </c>
      <c r="C618" s="16"/>
      <c r="D618" s="16"/>
      <c r="E618" s="17"/>
    </row>
    <row r="619" spans="1:5">
      <c r="A619" s="29">
        <v>32843</v>
      </c>
      <c r="B619" s="26">
        <v>90774</v>
      </c>
      <c r="C619" s="16"/>
      <c r="D619" s="16"/>
      <c r="E619" s="17"/>
    </row>
    <row r="620" spans="1:5">
      <c r="A620" s="29">
        <v>32874</v>
      </c>
      <c r="B620" s="26">
        <v>91032</v>
      </c>
      <c r="C620" s="16"/>
      <c r="D620" s="16"/>
      <c r="E620" s="17"/>
    </row>
    <row r="621" spans="1:5">
      <c r="A621" s="29">
        <v>32905</v>
      </c>
      <c r="B621" s="26">
        <v>91255</v>
      </c>
      <c r="C621" s="16"/>
      <c r="D621" s="16"/>
      <c r="E621" s="17"/>
    </row>
    <row r="622" spans="1:5">
      <c r="A622" s="29">
        <v>32933</v>
      </c>
      <c r="B622" s="26">
        <v>91353</v>
      </c>
      <c r="C622" s="16"/>
      <c r="D622" s="16"/>
      <c r="E622" s="17"/>
    </row>
    <row r="623" spans="1:5">
      <c r="A623" s="29">
        <v>32964</v>
      </c>
      <c r="B623" s="26">
        <v>91311</v>
      </c>
      <c r="C623" s="16"/>
      <c r="D623" s="16"/>
      <c r="E623" s="17"/>
    </row>
    <row r="624" spans="1:5">
      <c r="A624" s="29">
        <v>32994</v>
      </c>
      <c r="B624" s="26">
        <v>91239</v>
      </c>
      <c r="C624" s="16"/>
      <c r="D624" s="16"/>
      <c r="E624" s="17"/>
    </row>
    <row r="625" spans="1:5">
      <c r="A625" s="29">
        <v>33025</v>
      </c>
      <c r="B625" s="26">
        <v>91307</v>
      </c>
      <c r="C625" s="16"/>
      <c r="D625" s="16"/>
      <c r="E625" s="17"/>
    </row>
    <row r="626" spans="1:5">
      <c r="A626" s="29">
        <v>33055</v>
      </c>
      <c r="B626" s="26">
        <v>91273</v>
      </c>
      <c r="C626" s="16"/>
      <c r="D626" s="16"/>
      <c r="E626" s="17"/>
    </row>
    <row r="627" spans="1:5">
      <c r="A627" s="29">
        <v>33086</v>
      </c>
      <c r="B627" s="26">
        <v>91156</v>
      </c>
      <c r="C627" s="16"/>
      <c r="D627" s="16"/>
      <c r="E627" s="17"/>
    </row>
    <row r="628" spans="1:5">
      <c r="A628" s="29">
        <v>33117</v>
      </c>
      <c r="B628" s="26">
        <v>91088</v>
      </c>
      <c r="C628" s="16"/>
      <c r="D628" s="16"/>
      <c r="E628" s="17"/>
    </row>
    <row r="629" spans="1:5">
      <c r="A629" s="29">
        <v>33147</v>
      </c>
      <c r="B629" s="26">
        <v>90923</v>
      </c>
      <c r="C629" s="16"/>
      <c r="D629" s="16"/>
      <c r="E629" s="17"/>
    </row>
    <row r="630" spans="1:5">
      <c r="A630" s="29">
        <v>33178</v>
      </c>
      <c r="B630" s="26">
        <v>90766</v>
      </c>
      <c r="C630" s="16"/>
      <c r="D630" s="16"/>
      <c r="E630" s="17"/>
    </row>
    <row r="631" spans="1:5">
      <c r="A631" s="29">
        <v>33208</v>
      </c>
      <c r="B631" s="26">
        <v>90692</v>
      </c>
      <c r="C631" s="16"/>
      <c r="D631" s="16"/>
      <c r="E631" s="17"/>
    </row>
    <row r="632" spans="1:5">
      <c r="A632" s="29">
        <v>33239</v>
      </c>
      <c r="B632" s="26">
        <v>90565</v>
      </c>
      <c r="C632" s="16"/>
      <c r="D632" s="16"/>
      <c r="E632" s="17"/>
    </row>
    <row r="633" spans="1:5">
      <c r="A633" s="29">
        <v>33270</v>
      </c>
      <c r="B633" s="26">
        <v>90253</v>
      </c>
      <c r="C633" s="16"/>
      <c r="D633" s="16"/>
      <c r="E633" s="17"/>
    </row>
    <row r="634" spans="1:5">
      <c r="A634" s="29">
        <v>33298</v>
      </c>
      <c r="B634" s="26">
        <v>90089</v>
      </c>
      <c r="C634" s="16"/>
      <c r="D634" s="16"/>
      <c r="E634" s="17"/>
    </row>
    <row r="635" spans="1:5">
      <c r="A635" s="29">
        <v>33329</v>
      </c>
      <c r="B635" s="26">
        <v>89882</v>
      </c>
      <c r="C635" s="16"/>
      <c r="D635" s="16"/>
      <c r="E635" s="17"/>
    </row>
    <row r="636" spans="1:5">
      <c r="A636" s="29">
        <v>33359</v>
      </c>
      <c r="B636" s="26">
        <v>89742</v>
      </c>
      <c r="C636" s="16"/>
      <c r="D636" s="16"/>
      <c r="E636" s="17"/>
    </row>
    <row r="637" spans="1:5">
      <c r="A637" s="29">
        <v>33390</v>
      </c>
      <c r="B637" s="26">
        <v>89777</v>
      </c>
      <c r="C637" s="16"/>
      <c r="D637" s="16"/>
      <c r="E637" s="17"/>
    </row>
    <row r="638" spans="1:5">
      <c r="A638" s="29">
        <v>33420</v>
      </c>
      <c r="B638" s="26">
        <v>89704</v>
      </c>
      <c r="C638" s="16"/>
      <c r="D638" s="16"/>
      <c r="E638" s="17"/>
    </row>
    <row r="639" spans="1:5">
      <c r="A639" s="29">
        <v>33451</v>
      </c>
      <c r="B639" s="26">
        <v>89741</v>
      </c>
      <c r="C639" s="16"/>
      <c r="D639" s="16"/>
      <c r="E639" s="17"/>
    </row>
    <row r="640" spans="1:5">
      <c r="A640" s="29">
        <v>33482</v>
      </c>
      <c r="B640" s="26">
        <v>89797</v>
      </c>
      <c r="C640" s="16"/>
      <c r="D640" s="16"/>
      <c r="E640" s="17"/>
    </row>
    <row r="641" spans="1:5">
      <c r="A641" s="29">
        <v>33512</v>
      </c>
      <c r="B641" s="26">
        <v>89763</v>
      </c>
      <c r="C641" s="16"/>
      <c r="D641" s="16"/>
      <c r="E641" s="17"/>
    </row>
    <row r="642" spans="1:5">
      <c r="A642" s="29">
        <v>33543</v>
      </c>
      <c r="B642" s="26">
        <v>89672</v>
      </c>
      <c r="C642" s="16"/>
      <c r="D642" s="16"/>
      <c r="E642" s="17"/>
    </row>
    <row r="643" spans="1:5">
      <c r="A643" s="29">
        <v>33573</v>
      </c>
      <c r="B643" s="26">
        <v>89683</v>
      </c>
      <c r="C643" s="16"/>
      <c r="D643" s="16"/>
      <c r="E643" s="17"/>
    </row>
    <row r="644" spans="1:5">
      <c r="A644" s="29">
        <v>33604</v>
      </c>
      <c r="B644" s="26">
        <v>89690</v>
      </c>
      <c r="C644" s="16"/>
      <c r="D644" s="16"/>
      <c r="E644" s="17"/>
    </row>
    <row r="645" spans="1:5">
      <c r="A645" s="29">
        <v>33635</v>
      </c>
      <c r="B645" s="26">
        <v>89624</v>
      </c>
      <c r="C645" s="16"/>
      <c r="D645" s="16"/>
      <c r="E645" s="17"/>
    </row>
    <row r="646" spans="1:5">
      <c r="A646" s="29">
        <v>33664</v>
      </c>
      <c r="B646" s="26">
        <v>89653</v>
      </c>
      <c r="C646" s="16"/>
      <c r="D646" s="16"/>
      <c r="E646" s="17"/>
    </row>
    <row r="647" spans="1:5">
      <c r="A647" s="29">
        <v>33695</v>
      </c>
      <c r="B647" s="26">
        <v>89788</v>
      </c>
      <c r="C647" s="16"/>
      <c r="D647" s="16"/>
      <c r="E647" s="17"/>
    </row>
    <row r="648" spans="1:5">
      <c r="A648" s="29">
        <v>33725</v>
      </c>
      <c r="B648" s="26">
        <v>89901</v>
      </c>
      <c r="C648" s="16"/>
      <c r="D648" s="16"/>
      <c r="E648" s="17"/>
    </row>
    <row r="649" spans="1:5">
      <c r="A649" s="29">
        <v>33756</v>
      </c>
      <c r="B649" s="26">
        <v>89959</v>
      </c>
      <c r="C649" s="16"/>
      <c r="D649" s="16"/>
      <c r="E649" s="17"/>
    </row>
    <row r="650" spans="1:5">
      <c r="A650" s="29">
        <v>33786</v>
      </c>
      <c r="B650" s="26">
        <v>89973</v>
      </c>
      <c r="C650" s="16"/>
      <c r="D650" s="16"/>
      <c r="E650" s="17"/>
    </row>
    <row r="651" spans="1:5">
      <c r="A651" s="29">
        <v>33817</v>
      </c>
      <c r="B651" s="26">
        <v>90047</v>
      </c>
      <c r="C651" s="16"/>
      <c r="D651" s="16"/>
      <c r="E651" s="17"/>
    </row>
    <row r="652" spans="1:5">
      <c r="A652" s="29">
        <v>33848</v>
      </c>
      <c r="B652" s="26">
        <v>90137</v>
      </c>
      <c r="C652" s="16"/>
      <c r="D652" s="16"/>
      <c r="E652" s="17"/>
    </row>
    <row r="653" spans="1:5">
      <c r="A653" s="29">
        <v>33878</v>
      </c>
      <c r="B653" s="26">
        <v>90317</v>
      </c>
      <c r="C653" s="16"/>
      <c r="D653" s="16"/>
      <c r="E653" s="17"/>
    </row>
    <row r="654" spans="1:5">
      <c r="A654" s="29">
        <v>33909</v>
      </c>
      <c r="B654" s="26">
        <v>90443</v>
      </c>
      <c r="C654" s="16"/>
      <c r="D654" s="16"/>
      <c r="E654" s="17"/>
    </row>
    <row r="655" spans="1:5">
      <c r="A655" s="29">
        <v>33939</v>
      </c>
      <c r="B655" s="26">
        <v>90616</v>
      </c>
      <c r="C655" s="16"/>
      <c r="D655" s="16"/>
      <c r="E655" s="17"/>
    </row>
    <row r="656" spans="1:5">
      <c r="A656" s="29">
        <v>33970</v>
      </c>
      <c r="B656" s="26">
        <v>90904</v>
      </c>
      <c r="C656" s="16"/>
      <c r="D656" s="16"/>
      <c r="E656" s="17"/>
    </row>
    <row r="657" spans="1:5">
      <c r="A657" s="29">
        <v>34001</v>
      </c>
      <c r="B657" s="26">
        <v>91145</v>
      </c>
      <c r="C657" s="16"/>
      <c r="D657" s="16"/>
      <c r="E657" s="17"/>
    </row>
    <row r="658" spans="1:5">
      <c r="A658" s="29">
        <v>34029</v>
      </c>
      <c r="B658" s="26">
        <v>91091</v>
      </c>
      <c r="C658" s="16"/>
      <c r="D658" s="16"/>
      <c r="E658" s="17"/>
    </row>
    <row r="659" spans="1:5">
      <c r="A659" s="29">
        <v>34060</v>
      </c>
      <c r="B659" s="26">
        <v>91368</v>
      </c>
      <c r="C659" s="16"/>
      <c r="D659" s="16"/>
      <c r="E659" s="17"/>
    </row>
    <row r="660" spans="1:5">
      <c r="A660" s="29">
        <v>34090</v>
      </c>
      <c r="B660" s="26">
        <v>91622</v>
      </c>
      <c r="C660" s="16"/>
      <c r="D660" s="16"/>
      <c r="E660" s="17"/>
    </row>
    <row r="661" spans="1:5">
      <c r="A661" s="29">
        <v>34121</v>
      </c>
      <c r="B661" s="26">
        <v>91785</v>
      </c>
      <c r="C661" s="16"/>
      <c r="D661" s="16"/>
      <c r="E661" s="17"/>
    </row>
    <row r="662" spans="1:5">
      <c r="A662" s="29">
        <v>34151</v>
      </c>
      <c r="B662" s="26">
        <v>91993</v>
      </c>
      <c r="C662" s="16"/>
      <c r="D662" s="16"/>
      <c r="E662" s="17"/>
    </row>
    <row r="663" spans="1:5">
      <c r="A663" s="29">
        <v>34182</v>
      </c>
      <c r="B663" s="26">
        <v>92184</v>
      </c>
      <c r="C663" s="16"/>
      <c r="D663" s="16"/>
      <c r="E663" s="17"/>
    </row>
    <row r="664" spans="1:5">
      <c r="A664" s="29">
        <v>34213</v>
      </c>
      <c r="B664" s="26">
        <v>92410</v>
      </c>
      <c r="C664" s="16"/>
      <c r="D664" s="16"/>
      <c r="E664" s="17"/>
    </row>
    <row r="665" spans="1:5">
      <c r="A665" s="29">
        <v>34243</v>
      </c>
      <c r="B665" s="26">
        <v>92695</v>
      </c>
      <c r="C665" s="16"/>
      <c r="D665" s="16"/>
      <c r="E665" s="17"/>
    </row>
    <row r="666" spans="1:5">
      <c r="A666" s="29">
        <v>34274</v>
      </c>
      <c r="B666" s="26">
        <v>92931</v>
      </c>
      <c r="C666" s="16"/>
      <c r="D666" s="16"/>
      <c r="E666" s="17"/>
    </row>
    <row r="667" spans="1:5">
      <c r="A667" s="29">
        <v>34304</v>
      </c>
      <c r="B667" s="26">
        <v>93202</v>
      </c>
      <c r="C667" s="16"/>
      <c r="D667" s="16"/>
      <c r="E667" s="17"/>
    </row>
    <row r="668" spans="1:5">
      <c r="A668" s="29">
        <v>34335</v>
      </c>
      <c r="B668" s="26">
        <v>93436</v>
      </c>
      <c r="C668" s="16"/>
      <c r="D668" s="16"/>
      <c r="E668" s="17"/>
    </row>
    <row r="669" spans="1:5">
      <c r="A669" s="29">
        <v>34366</v>
      </c>
      <c r="B669" s="26">
        <v>93633</v>
      </c>
      <c r="C669" s="16"/>
      <c r="D669" s="16"/>
      <c r="E669" s="17"/>
    </row>
    <row r="670" spans="1:5">
      <c r="A670" s="29">
        <v>34394</v>
      </c>
      <c r="B670" s="26">
        <v>94058</v>
      </c>
      <c r="C670" s="16"/>
      <c r="D670" s="16"/>
      <c r="E670" s="17"/>
    </row>
    <row r="671" spans="1:5">
      <c r="A671" s="29">
        <v>34425</v>
      </c>
      <c r="B671" s="26">
        <v>94374</v>
      </c>
      <c r="C671" s="16"/>
      <c r="D671" s="16"/>
      <c r="E671" s="17"/>
    </row>
    <row r="672" spans="1:5">
      <c r="A672" s="29">
        <v>34455</v>
      </c>
      <c r="B672" s="26">
        <v>94667</v>
      </c>
      <c r="C672" s="16"/>
      <c r="D672" s="16"/>
      <c r="E672" s="17"/>
    </row>
    <row r="673" spans="1:5">
      <c r="A673" s="29">
        <v>34486</v>
      </c>
      <c r="B673" s="26">
        <v>94973</v>
      </c>
      <c r="C673" s="16"/>
      <c r="D673" s="16"/>
      <c r="E673" s="17"/>
    </row>
    <row r="674" spans="1:5">
      <c r="A674" s="29">
        <v>34516</v>
      </c>
      <c r="B674" s="26">
        <v>95323</v>
      </c>
      <c r="C674" s="16"/>
      <c r="D674" s="16"/>
      <c r="E674" s="17"/>
    </row>
    <row r="675" spans="1:5">
      <c r="A675" s="29">
        <v>34547</v>
      </c>
      <c r="B675" s="26">
        <v>95596</v>
      </c>
      <c r="C675" s="16"/>
      <c r="D675" s="16"/>
      <c r="E675" s="17"/>
    </row>
    <row r="676" spans="1:5">
      <c r="A676" s="29">
        <v>34578</v>
      </c>
      <c r="B676" s="26">
        <v>95916</v>
      </c>
      <c r="C676" s="16"/>
      <c r="D676" s="16"/>
      <c r="E676" s="17"/>
    </row>
    <row r="677" spans="1:5">
      <c r="A677" s="29">
        <v>34608</v>
      </c>
      <c r="B677" s="26">
        <v>96124</v>
      </c>
      <c r="C677" s="16"/>
      <c r="D677" s="16"/>
      <c r="E677" s="17"/>
    </row>
    <row r="678" spans="1:5">
      <c r="A678" s="29">
        <v>34639</v>
      </c>
      <c r="B678" s="26">
        <v>96520</v>
      </c>
      <c r="C678" s="16"/>
      <c r="D678" s="16"/>
      <c r="E678" s="17"/>
    </row>
    <row r="679" spans="1:5">
      <c r="A679" s="29">
        <v>34669</v>
      </c>
      <c r="B679" s="26">
        <v>96774</v>
      </c>
      <c r="C679" s="16"/>
      <c r="D679" s="16"/>
      <c r="E679" s="17"/>
    </row>
    <row r="680" spans="1:5">
      <c r="A680" s="29">
        <v>34700</v>
      </c>
      <c r="B680" s="26">
        <v>97090</v>
      </c>
      <c r="C680" s="16"/>
      <c r="D680" s="16"/>
      <c r="E680" s="17"/>
    </row>
    <row r="681" spans="1:5">
      <c r="A681" s="29">
        <v>34731</v>
      </c>
      <c r="B681" s="26">
        <v>97284</v>
      </c>
      <c r="C681" s="16"/>
      <c r="D681" s="16"/>
      <c r="E681" s="17"/>
    </row>
    <row r="682" spans="1:5">
      <c r="A682" s="29">
        <v>34759</v>
      </c>
      <c r="B682" s="26">
        <v>97486</v>
      </c>
      <c r="C682" s="16"/>
      <c r="D682" s="16"/>
      <c r="E682" s="17"/>
    </row>
    <row r="683" spans="1:5">
      <c r="A683" s="29">
        <v>34790</v>
      </c>
      <c r="B683" s="26">
        <v>97641</v>
      </c>
      <c r="C683" s="16"/>
      <c r="D683" s="16"/>
      <c r="E683" s="17"/>
    </row>
    <row r="684" spans="1:5">
      <c r="A684" s="29">
        <v>34820</v>
      </c>
      <c r="B684" s="26">
        <v>97641</v>
      </c>
      <c r="C684" s="16"/>
      <c r="D684" s="16"/>
      <c r="E684" s="17"/>
    </row>
    <row r="685" spans="1:5">
      <c r="A685" s="29">
        <v>34851</v>
      </c>
      <c r="B685" s="26">
        <v>97849</v>
      </c>
      <c r="C685" s="16"/>
      <c r="D685" s="16"/>
      <c r="E685" s="17"/>
    </row>
    <row r="686" spans="1:5">
      <c r="A686" s="29">
        <v>34881</v>
      </c>
      <c r="B686" s="26">
        <v>97958</v>
      </c>
      <c r="C686" s="16"/>
      <c r="D686" s="16"/>
      <c r="E686" s="17"/>
    </row>
    <row r="687" spans="1:5">
      <c r="A687" s="29">
        <v>34912</v>
      </c>
      <c r="B687" s="26">
        <v>98215</v>
      </c>
      <c r="C687" s="16"/>
      <c r="D687" s="16"/>
      <c r="E687" s="17"/>
    </row>
    <row r="688" spans="1:5">
      <c r="A688" s="29">
        <v>34943</v>
      </c>
      <c r="B688" s="26">
        <v>98455</v>
      </c>
      <c r="C688" s="16"/>
      <c r="D688" s="16"/>
      <c r="E688" s="17"/>
    </row>
    <row r="689" spans="1:5">
      <c r="A689" s="29">
        <v>34973</v>
      </c>
      <c r="B689" s="26">
        <v>98577</v>
      </c>
      <c r="C689" s="16"/>
      <c r="D689" s="16"/>
      <c r="E689" s="17"/>
    </row>
    <row r="690" spans="1:5">
      <c r="A690" s="29">
        <v>35004</v>
      </c>
      <c r="B690" s="26">
        <v>98726</v>
      </c>
      <c r="C690" s="16"/>
      <c r="D690" s="16"/>
      <c r="E690" s="17"/>
    </row>
    <row r="691" spans="1:5">
      <c r="A691" s="29">
        <v>35034</v>
      </c>
      <c r="B691" s="26">
        <v>98855</v>
      </c>
      <c r="C691" s="16"/>
      <c r="D691" s="16"/>
      <c r="E691" s="17"/>
    </row>
    <row r="692" spans="1:5">
      <c r="A692" s="29">
        <v>35065</v>
      </c>
      <c r="B692" s="26">
        <v>98853</v>
      </c>
      <c r="C692" s="16"/>
      <c r="D692" s="16"/>
      <c r="E692" s="17"/>
    </row>
    <row r="693" spans="1:5">
      <c r="A693" s="29">
        <v>35096</v>
      </c>
      <c r="B693" s="26">
        <v>99250</v>
      </c>
      <c r="C693" s="16"/>
      <c r="D693" s="16"/>
      <c r="E693" s="17"/>
    </row>
    <row r="694" spans="1:5">
      <c r="A694" s="29">
        <v>35125</v>
      </c>
      <c r="B694" s="26">
        <v>99469</v>
      </c>
      <c r="C694" s="16"/>
      <c r="D694" s="16"/>
      <c r="E694" s="17"/>
    </row>
    <row r="695" spans="1:5">
      <c r="A695" s="29">
        <v>35156</v>
      </c>
      <c r="B695" s="26">
        <v>99650</v>
      </c>
      <c r="C695" s="16"/>
      <c r="D695" s="16"/>
      <c r="E695" s="17"/>
    </row>
    <row r="696" spans="1:5">
      <c r="A696" s="29">
        <v>35186</v>
      </c>
      <c r="B696" s="26">
        <v>99956</v>
      </c>
      <c r="C696" s="16"/>
      <c r="D696" s="16"/>
      <c r="E696" s="17"/>
    </row>
    <row r="697" spans="1:5">
      <c r="A697" s="29">
        <v>35217</v>
      </c>
      <c r="B697" s="26">
        <v>100246</v>
      </c>
      <c r="C697" s="16"/>
      <c r="D697" s="16"/>
      <c r="E697" s="17"/>
    </row>
    <row r="698" spans="1:5">
      <c r="A698" s="29">
        <v>35247</v>
      </c>
      <c r="B698" s="26">
        <v>100482</v>
      </c>
      <c r="C698" s="16"/>
      <c r="D698" s="16"/>
      <c r="E698" s="17"/>
    </row>
    <row r="699" spans="1:5">
      <c r="A699" s="29">
        <v>35278</v>
      </c>
      <c r="B699" s="26">
        <v>100698</v>
      </c>
      <c r="C699" s="16"/>
      <c r="D699" s="16"/>
      <c r="E699" s="17"/>
    </row>
    <row r="700" spans="1:5">
      <c r="A700" s="29">
        <v>35309</v>
      </c>
      <c r="B700" s="26">
        <v>100860</v>
      </c>
      <c r="C700" s="16"/>
      <c r="D700" s="16"/>
      <c r="E700" s="17"/>
    </row>
    <row r="701" spans="1:5">
      <c r="A701" s="29">
        <v>35339</v>
      </c>
      <c r="B701" s="26">
        <v>101123</v>
      </c>
      <c r="C701" s="16"/>
      <c r="D701" s="16"/>
      <c r="E701" s="17"/>
    </row>
    <row r="702" spans="1:5">
      <c r="A702" s="29">
        <v>35370</v>
      </c>
      <c r="B702" s="26">
        <v>101411</v>
      </c>
      <c r="C702" s="16"/>
      <c r="D702" s="16"/>
      <c r="E702" s="17"/>
    </row>
    <row r="703" spans="1:5">
      <c r="A703" s="29">
        <v>35400</v>
      </c>
      <c r="B703" s="26">
        <v>101575</v>
      </c>
      <c r="C703" s="16"/>
      <c r="D703" s="16"/>
      <c r="E703" s="17"/>
    </row>
    <row r="704" spans="1:5">
      <c r="A704" s="29">
        <v>35431</v>
      </c>
      <c r="B704" s="26">
        <v>101789</v>
      </c>
      <c r="C704" s="16"/>
      <c r="D704" s="16"/>
      <c r="E704" s="17"/>
    </row>
    <row r="705" spans="1:5">
      <c r="A705" s="29">
        <v>35462</v>
      </c>
      <c r="B705" s="26">
        <v>102086</v>
      </c>
      <c r="C705" s="16"/>
      <c r="D705" s="16"/>
      <c r="E705" s="17"/>
    </row>
    <row r="706" spans="1:5">
      <c r="A706" s="29">
        <v>35490</v>
      </c>
      <c r="B706" s="26">
        <v>102392</v>
      </c>
      <c r="C706" s="16"/>
      <c r="D706" s="16"/>
      <c r="E706" s="17"/>
    </row>
    <row r="707" spans="1:5">
      <c r="A707" s="29">
        <v>35521</v>
      </c>
      <c r="B707" s="26">
        <v>102690</v>
      </c>
      <c r="C707" s="16"/>
      <c r="D707" s="16"/>
      <c r="E707" s="17"/>
    </row>
    <row r="708" spans="1:5">
      <c r="A708" s="29">
        <v>35551</v>
      </c>
      <c r="B708" s="26">
        <v>102950</v>
      </c>
      <c r="C708" s="16"/>
      <c r="D708" s="16"/>
      <c r="E708" s="17"/>
    </row>
    <row r="709" spans="1:5">
      <c r="A709" s="29">
        <v>35582</v>
      </c>
      <c r="B709" s="26">
        <v>103158</v>
      </c>
      <c r="C709" s="16"/>
      <c r="D709" s="16"/>
      <c r="E709" s="17"/>
    </row>
    <row r="710" spans="1:5">
      <c r="A710" s="29">
        <v>35612</v>
      </c>
      <c r="B710" s="26">
        <v>103445</v>
      </c>
      <c r="C710" s="16"/>
      <c r="D710" s="16"/>
      <c r="E710" s="17"/>
    </row>
    <row r="711" spans="1:5">
      <c r="A711" s="29">
        <v>35643</v>
      </c>
      <c r="B711" s="26">
        <v>103475</v>
      </c>
      <c r="C711" s="16"/>
      <c r="D711" s="16"/>
      <c r="E711" s="17"/>
    </row>
    <row r="712" spans="1:5">
      <c r="A712" s="29">
        <v>35674</v>
      </c>
      <c r="B712" s="26">
        <v>103925</v>
      </c>
      <c r="C712" s="16"/>
      <c r="D712" s="16"/>
      <c r="E712" s="17"/>
    </row>
    <row r="713" spans="1:5">
      <c r="A713" s="29">
        <v>35704</v>
      </c>
      <c r="B713" s="26">
        <v>104207</v>
      </c>
      <c r="C713" s="16"/>
      <c r="D713" s="16"/>
      <c r="E713" s="17"/>
    </row>
    <row r="714" spans="1:5">
      <c r="A714" s="29">
        <v>35735</v>
      </c>
      <c r="B714" s="26">
        <v>104490</v>
      </c>
      <c r="C714" s="16"/>
      <c r="D714" s="16"/>
      <c r="E714" s="17"/>
    </row>
    <row r="715" spans="1:5">
      <c r="A715" s="29">
        <v>35765</v>
      </c>
      <c r="B715" s="26">
        <v>104788</v>
      </c>
      <c r="C715" s="16"/>
      <c r="D715" s="16"/>
      <c r="E715" s="17"/>
    </row>
    <row r="716" spans="1:5">
      <c r="A716" s="29">
        <v>35796</v>
      </c>
      <c r="B716" s="26">
        <v>105060</v>
      </c>
      <c r="C716" s="16"/>
      <c r="D716" s="16"/>
      <c r="E716" s="17"/>
    </row>
    <row r="717" spans="1:5">
      <c r="A717" s="29">
        <v>35827</v>
      </c>
      <c r="B717" s="26">
        <v>105240</v>
      </c>
      <c r="C717" s="16"/>
      <c r="D717" s="16"/>
      <c r="E717" s="17"/>
    </row>
    <row r="718" spans="1:5">
      <c r="A718" s="29">
        <v>35855</v>
      </c>
      <c r="B718" s="26">
        <v>105385</v>
      </c>
      <c r="C718" s="16"/>
      <c r="D718" s="16"/>
      <c r="E718" s="17"/>
    </row>
    <row r="719" spans="1:5">
      <c r="A719" s="29">
        <v>35886</v>
      </c>
      <c r="B719" s="26">
        <v>105640</v>
      </c>
      <c r="C719" s="16"/>
      <c r="D719" s="16"/>
      <c r="E719" s="17"/>
    </row>
    <row r="720" spans="1:5">
      <c r="A720" s="29">
        <v>35916</v>
      </c>
      <c r="B720" s="26">
        <v>105987</v>
      </c>
      <c r="C720" s="16"/>
      <c r="D720" s="16"/>
      <c r="E720" s="17"/>
    </row>
    <row r="721" spans="1:5">
      <c r="A721" s="29">
        <v>35947</v>
      </c>
      <c r="B721" s="26">
        <v>106201</v>
      </c>
      <c r="C721" s="16"/>
      <c r="D721" s="16"/>
      <c r="E721" s="17"/>
    </row>
    <row r="722" spans="1:5">
      <c r="A722" s="29">
        <v>35977</v>
      </c>
      <c r="B722" s="26">
        <v>106274</v>
      </c>
      <c r="C722" s="16"/>
      <c r="D722" s="16"/>
      <c r="E722" s="17"/>
    </row>
    <row r="723" spans="1:5">
      <c r="A723" s="29">
        <v>36008</v>
      </c>
      <c r="B723" s="26">
        <v>106592</v>
      </c>
      <c r="C723" s="16"/>
      <c r="D723" s="16"/>
      <c r="E723" s="17"/>
    </row>
    <row r="724" spans="1:5">
      <c r="A724" s="29">
        <v>36039</v>
      </c>
      <c r="B724" s="26">
        <v>106790</v>
      </c>
      <c r="C724" s="16"/>
      <c r="D724" s="16"/>
      <c r="E724" s="17"/>
    </row>
    <row r="725" spans="1:5">
      <c r="A725" s="29">
        <v>36069</v>
      </c>
      <c r="B725" s="26">
        <v>106970</v>
      </c>
      <c r="C725" s="16"/>
      <c r="D725" s="16"/>
      <c r="E725" s="17"/>
    </row>
    <row r="726" spans="1:5">
      <c r="A726" s="29">
        <v>36100</v>
      </c>
      <c r="B726" s="26">
        <v>107210</v>
      </c>
      <c r="C726" s="16"/>
      <c r="D726" s="16"/>
      <c r="E726" s="17"/>
    </row>
    <row r="727" spans="1:5">
      <c r="A727" s="29">
        <v>36130</v>
      </c>
      <c r="B727" s="26">
        <v>107522</v>
      </c>
      <c r="C727" s="16"/>
      <c r="D727" s="16"/>
      <c r="E727" s="17"/>
    </row>
    <row r="728" spans="1:5">
      <c r="A728" s="29">
        <v>36161</v>
      </c>
      <c r="B728" s="26">
        <v>107642</v>
      </c>
      <c r="C728" s="16"/>
      <c r="D728" s="16"/>
      <c r="E728" s="17"/>
    </row>
    <row r="729" spans="1:5">
      <c r="A729" s="29">
        <v>36192</v>
      </c>
      <c r="B729" s="26">
        <v>107993</v>
      </c>
      <c r="C729" s="16"/>
      <c r="D729" s="16"/>
      <c r="E729" s="17"/>
    </row>
    <row r="730" spans="1:5">
      <c r="A730" s="29">
        <v>36220</v>
      </c>
      <c r="B730" s="26">
        <v>108076</v>
      </c>
      <c r="C730" s="16"/>
      <c r="D730" s="16"/>
      <c r="E730" s="17"/>
    </row>
    <row r="731" spans="1:5">
      <c r="A731" s="29">
        <v>36251</v>
      </c>
      <c r="B731" s="26">
        <v>108382</v>
      </c>
      <c r="C731" s="16"/>
      <c r="D731" s="16"/>
      <c r="E731" s="17"/>
    </row>
    <row r="732" spans="1:5">
      <c r="A732" s="29">
        <v>36281</v>
      </c>
      <c r="B732" s="26">
        <v>108602</v>
      </c>
      <c r="C732" s="16"/>
      <c r="D732" s="16"/>
      <c r="E732" s="17"/>
    </row>
    <row r="733" spans="1:5">
      <c r="A733" s="29">
        <v>36312</v>
      </c>
      <c r="B733" s="26">
        <v>108820</v>
      </c>
      <c r="C733" s="16"/>
      <c r="D733" s="16"/>
      <c r="E733" s="17"/>
    </row>
    <row r="734" spans="1:5">
      <c r="A734" s="29">
        <v>36342</v>
      </c>
      <c r="B734" s="26">
        <v>109072</v>
      </c>
      <c r="C734" s="16"/>
      <c r="D734" s="16"/>
      <c r="E734" s="17"/>
    </row>
    <row r="735" spans="1:5">
      <c r="A735" s="29">
        <v>36373</v>
      </c>
      <c r="B735" s="26">
        <v>109203</v>
      </c>
      <c r="C735" s="16"/>
      <c r="D735" s="16"/>
      <c r="E735" s="17"/>
    </row>
    <row r="736" spans="1:5">
      <c r="A736" s="29">
        <v>36404</v>
      </c>
      <c r="B736" s="26">
        <v>109387</v>
      </c>
      <c r="C736" s="16"/>
      <c r="D736" s="16"/>
      <c r="E736" s="17"/>
    </row>
    <row r="737" spans="1:18">
      <c r="A737" s="29">
        <v>36434</v>
      </c>
      <c r="B737" s="26">
        <v>109735</v>
      </c>
      <c r="C737" s="16"/>
      <c r="D737" s="16"/>
      <c r="E737" s="17"/>
      <c r="M737"/>
      <c r="N737"/>
      <c r="O737"/>
      <c r="P737"/>
      <c r="R737"/>
    </row>
    <row r="738" spans="1:18">
      <c r="A738" s="29">
        <v>36465</v>
      </c>
      <c r="B738" s="26">
        <v>109987</v>
      </c>
      <c r="C738" s="16"/>
      <c r="D738" s="16"/>
      <c r="F738" s="5"/>
      <c r="M738"/>
      <c r="N738"/>
      <c r="O738"/>
      <c r="P738"/>
      <c r="R738"/>
    </row>
    <row r="739" spans="1:18">
      <c r="A739" s="29">
        <v>36495</v>
      </c>
      <c r="B739" s="26">
        <v>110238</v>
      </c>
      <c r="C739" s="16"/>
      <c r="D739" s="16"/>
      <c r="F739" s="5"/>
      <c r="M739"/>
      <c r="N739"/>
      <c r="O739"/>
      <c r="P739"/>
      <c r="R739"/>
    </row>
    <row r="740" spans="1:18">
      <c r="A740" s="29">
        <v>36526</v>
      </c>
      <c r="B740" s="26">
        <v>110437</v>
      </c>
      <c r="C740" s="16"/>
      <c r="D740" s="16"/>
      <c r="F740" s="5"/>
      <c r="M740"/>
      <c r="N740"/>
      <c r="O740"/>
      <c r="P740"/>
      <c r="R740"/>
    </row>
    <row r="741" spans="1:18">
      <c r="A741" s="29">
        <v>36557</v>
      </c>
      <c r="B741" s="26">
        <v>110539</v>
      </c>
      <c r="C741" s="16"/>
      <c r="D741" s="16"/>
      <c r="F741" s="5"/>
      <c r="M741"/>
      <c r="N741"/>
      <c r="O741"/>
      <c r="P741"/>
      <c r="R741"/>
    </row>
    <row r="742" spans="1:18">
      <c r="A742" s="29">
        <v>36586</v>
      </c>
      <c r="B742" s="26">
        <v>110873</v>
      </c>
      <c r="C742" s="16"/>
      <c r="D742" s="16"/>
      <c r="F742" s="5"/>
      <c r="M742"/>
      <c r="N742"/>
      <c r="O742"/>
      <c r="P742"/>
      <c r="R742"/>
    </row>
    <row r="743" spans="1:18">
      <c r="A743" s="29">
        <v>36617</v>
      </c>
      <c r="B743" s="26">
        <v>111091</v>
      </c>
      <c r="C743" s="16"/>
      <c r="D743" s="16"/>
      <c r="F743" s="5"/>
      <c r="M743"/>
      <c r="N743"/>
      <c r="O743"/>
      <c r="P743"/>
      <c r="R743"/>
    </row>
    <row r="744" spans="1:18">
      <c r="A744" s="29">
        <v>36647</v>
      </c>
      <c r="B744" s="26">
        <v>110972</v>
      </c>
      <c r="C744" s="16"/>
      <c r="D744" s="16"/>
      <c r="F744" s="5"/>
      <c r="M744"/>
      <c r="N744"/>
      <c r="O744"/>
      <c r="P744"/>
      <c r="R744"/>
    </row>
    <row r="745" spans="1:18">
      <c r="A745" s="29">
        <v>36678</v>
      </c>
      <c r="B745" s="26">
        <v>111187</v>
      </c>
      <c r="C745" s="16"/>
      <c r="D745" s="16"/>
      <c r="F745" s="5"/>
      <c r="M745"/>
      <c r="N745"/>
      <c r="O745"/>
      <c r="P745"/>
      <c r="R745"/>
    </row>
    <row r="746" spans="1:18">
      <c r="A746" s="29">
        <v>36708</v>
      </c>
      <c r="B746" s="26">
        <v>111384</v>
      </c>
      <c r="C746" s="16"/>
      <c r="D746" s="16"/>
      <c r="F746" s="5"/>
      <c r="M746"/>
      <c r="N746"/>
      <c r="O746"/>
      <c r="P746"/>
      <c r="R746"/>
    </row>
    <row r="747" spans="1:18">
      <c r="A747" s="29">
        <v>36739</v>
      </c>
      <c r="B747" s="26">
        <v>111400</v>
      </c>
      <c r="C747" s="16"/>
      <c r="D747" s="16"/>
      <c r="F747" s="5"/>
      <c r="M747"/>
      <c r="N747"/>
      <c r="O747"/>
      <c r="P747"/>
      <c r="R747"/>
    </row>
    <row r="748" spans="1:18">
      <c r="A748" s="29">
        <v>36770</v>
      </c>
      <c r="B748" s="26">
        <v>111636</v>
      </c>
      <c r="C748" s="16"/>
      <c r="D748" s="16"/>
      <c r="F748" s="5"/>
      <c r="M748"/>
      <c r="N748"/>
      <c r="O748"/>
      <c r="P748"/>
      <c r="R748"/>
    </row>
    <row r="749" spans="1:18">
      <c r="A749" s="29">
        <v>36800</v>
      </c>
      <c r="B749" s="26">
        <v>111614</v>
      </c>
      <c r="C749" s="16"/>
      <c r="D749" s="16"/>
      <c r="F749" s="5"/>
      <c r="M749"/>
      <c r="N749"/>
      <c r="O749"/>
      <c r="P749"/>
      <c r="R749"/>
    </row>
    <row r="750" spans="1:18">
      <c r="A750" s="29">
        <v>36831</v>
      </c>
      <c r="B750" s="26">
        <v>111822</v>
      </c>
      <c r="C750" s="16"/>
      <c r="D750" s="16"/>
      <c r="F750" s="5"/>
      <c r="M750"/>
      <c r="N750"/>
      <c r="O750"/>
      <c r="P750"/>
      <c r="R750"/>
    </row>
    <row r="751" spans="1:18">
      <c r="A751" s="29">
        <v>36861</v>
      </c>
      <c r="B751" s="26">
        <v>111920</v>
      </c>
      <c r="C751" s="16"/>
      <c r="D751" s="16"/>
      <c r="F751" s="5"/>
      <c r="M751"/>
      <c r="N751"/>
      <c r="O751"/>
      <c r="P751"/>
      <c r="R751"/>
    </row>
    <row r="752" spans="1:18">
      <c r="A752" s="29">
        <v>36892</v>
      </c>
      <c r="B752" s="26">
        <v>111859</v>
      </c>
      <c r="C752" s="16"/>
      <c r="D752" s="16"/>
      <c r="F752" s="5"/>
      <c r="M752"/>
      <c r="N752"/>
      <c r="O752"/>
      <c r="P752"/>
      <c r="R752"/>
    </row>
    <row r="753" spans="1:18">
      <c r="A753" s="29">
        <v>36923</v>
      </c>
      <c r="B753" s="26">
        <v>111860</v>
      </c>
      <c r="C753" s="16"/>
      <c r="D753" s="16"/>
      <c r="F753" s="5"/>
      <c r="M753"/>
      <c r="N753"/>
      <c r="O753"/>
      <c r="P753"/>
      <c r="R753"/>
    </row>
    <row r="754" spans="1:18">
      <c r="A754" s="29">
        <v>36951</v>
      </c>
      <c r="B754" s="26">
        <v>111796</v>
      </c>
      <c r="C754" s="16"/>
      <c r="D754" s="16"/>
      <c r="F754" s="5"/>
      <c r="M754"/>
      <c r="N754"/>
      <c r="O754"/>
      <c r="P754"/>
      <c r="R754"/>
    </row>
    <row r="755" spans="1:18">
      <c r="A755" s="29">
        <v>36982</v>
      </c>
      <c r="B755" s="26">
        <v>111468</v>
      </c>
      <c r="C755" s="16"/>
      <c r="D755" s="16"/>
      <c r="F755" s="5"/>
      <c r="M755"/>
      <c r="N755"/>
      <c r="O755"/>
      <c r="P755"/>
      <c r="R755"/>
    </row>
    <row r="756" spans="1:18">
      <c r="A756" s="29">
        <v>37012</v>
      </c>
      <c r="B756" s="26">
        <v>111393</v>
      </c>
      <c r="C756" s="16"/>
      <c r="D756" s="16"/>
      <c r="F756" s="5"/>
      <c r="M756"/>
      <c r="N756"/>
      <c r="O756"/>
      <c r="P756"/>
      <c r="R756"/>
    </row>
    <row r="757" spans="1:18">
      <c r="A757" s="29">
        <v>37043</v>
      </c>
      <c r="B757" s="26">
        <v>111156</v>
      </c>
      <c r="C757" s="16"/>
      <c r="D757" s="16"/>
      <c r="F757" s="5"/>
      <c r="M757"/>
      <c r="N757"/>
      <c r="O757"/>
      <c r="P757"/>
      <c r="R757"/>
    </row>
    <row r="758" spans="1:18">
      <c r="A758" s="29">
        <v>37073</v>
      </c>
      <c r="B758" s="26">
        <v>110993</v>
      </c>
      <c r="C758" s="16"/>
      <c r="D758" s="16"/>
      <c r="F758" s="5"/>
      <c r="M758"/>
      <c r="N758"/>
      <c r="O758"/>
      <c r="P758"/>
      <c r="R758"/>
    </row>
    <row r="759" spans="1:18">
      <c r="A759" s="29">
        <v>37104</v>
      </c>
      <c r="B759" s="26">
        <v>110802</v>
      </c>
      <c r="C759" s="16"/>
      <c r="D759" s="16"/>
      <c r="F759" s="5"/>
      <c r="M759"/>
      <c r="N759"/>
      <c r="O759"/>
      <c r="P759"/>
      <c r="R759"/>
    </row>
    <row r="760" spans="1:18">
      <c r="A760" s="29">
        <v>37135</v>
      </c>
      <c r="B760" s="26">
        <v>110536</v>
      </c>
      <c r="C760" s="16"/>
      <c r="D760" s="16"/>
      <c r="F760" s="5"/>
      <c r="M760"/>
      <c r="N760"/>
      <c r="O760"/>
      <c r="P760"/>
      <c r="R760"/>
    </row>
    <row r="761" spans="1:18">
      <c r="A761" s="29">
        <v>37165</v>
      </c>
      <c r="B761" s="26">
        <v>110179</v>
      </c>
      <c r="C761" s="16"/>
      <c r="D761" s="16"/>
      <c r="F761" s="5"/>
      <c r="M761"/>
      <c r="N761"/>
      <c r="O761"/>
      <c r="P761"/>
      <c r="R761"/>
    </row>
    <row r="762" spans="1:18">
      <c r="A762" s="29">
        <v>37196</v>
      </c>
      <c r="B762" s="26">
        <v>109834</v>
      </c>
      <c r="C762" s="16"/>
      <c r="D762" s="16"/>
      <c r="F762" s="5"/>
      <c r="M762"/>
      <c r="N762"/>
      <c r="O762"/>
      <c r="P762"/>
      <c r="R762"/>
    </row>
    <row r="763" spans="1:18">
      <c r="A763" s="29">
        <v>37226</v>
      </c>
      <c r="B763" s="26">
        <v>109634</v>
      </c>
      <c r="C763" s="16"/>
      <c r="D763" s="16"/>
      <c r="F763" s="5"/>
      <c r="M763"/>
      <c r="N763"/>
      <c r="O763"/>
      <c r="P763"/>
      <c r="R763"/>
    </row>
    <row r="764" spans="1:18">
      <c r="A764" s="29">
        <v>37257</v>
      </c>
      <c r="B764" s="26">
        <v>109470</v>
      </c>
      <c r="C764" s="16"/>
      <c r="D764" s="16"/>
      <c r="F764" s="5"/>
      <c r="M764"/>
      <c r="N764"/>
      <c r="O764"/>
      <c r="P764"/>
      <c r="R764"/>
    </row>
    <row r="765" spans="1:18">
      <c r="A765" s="29">
        <v>37288</v>
      </c>
      <c r="B765" s="26">
        <v>109324</v>
      </c>
      <c r="C765" s="16"/>
      <c r="D765" s="16"/>
      <c r="F765" s="5"/>
      <c r="M765"/>
      <c r="N765"/>
      <c r="O765"/>
      <c r="P765"/>
      <c r="R765"/>
    </row>
    <row r="766" spans="1:18">
      <c r="A766" s="29">
        <v>37316</v>
      </c>
      <c r="B766" s="26">
        <v>109264</v>
      </c>
      <c r="C766" s="16"/>
      <c r="D766" s="16"/>
      <c r="F766" s="5"/>
      <c r="M766"/>
      <c r="N766"/>
      <c r="O766"/>
      <c r="P766"/>
      <c r="R766"/>
    </row>
    <row r="767" spans="1:18">
      <c r="A767" s="29">
        <v>37347</v>
      </c>
      <c r="B767" s="26">
        <v>109172</v>
      </c>
      <c r="C767" s="16"/>
      <c r="D767" s="16"/>
      <c r="F767" s="5"/>
      <c r="M767"/>
      <c r="N767"/>
      <c r="O767"/>
      <c r="P767"/>
      <c r="R767"/>
    </row>
    <row r="768" spans="1:18">
      <c r="A768" s="29">
        <v>37377</v>
      </c>
      <c r="B768" s="26">
        <v>109093</v>
      </c>
      <c r="C768" s="16"/>
      <c r="D768" s="16"/>
      <c r="F768" s="5"/>
      <c r="M768"/>
      <c r="N768"/>
      <c r="O768"/>
      <c r="P768"/>
      <c r="R768"/>
    </row>
    <row r="769" spans="1:18">
      <c r="A769" s="29">
        <v>37408</v>
      </c>
      <c r="B769" s="26">
        <v>109115</v>
      </c>
      <c r="C769" s="16"/>
      <c r="D769" s="16"/>
      <c r="F769" s="5"/>
      <c r="M769"/>
      <c r="N769"/>
      <c r="O769"/>
      <c r="P769"/>
      <c r="R769"/>
    </row>
    <row r="770" spans="1:18">
      <c r="A770" s="29">
        <v>37438</v>
      </c>
      <c r="B770" s="26">
        <v>109035</v>
      </c>
      <c r="C770" s="16"/>
      <c r="D770" s="16"/>
      <c r="F770" s="5"/>
      <c r="M770"/>
      <c r="N770"/>
      <c r="O770"/>
      <c r="P770"/>
      <c r="R770"/>
    </row>
    <row r="771" spans="1:18">
      <c r="A771" s="29">
        <v>37469</v>
      </c>
      <c r="B771" s="26">
        <v>108975</v>
      </c>
      <c r="C771" s="16"/>
      <c r="D771" s="16"/>
      <c r="F771" s="5"/>
      <c r="M771"/>
      <c r="N771"/>
      <c r="O771"/>
      <c r="P771"/>
      <c r="R771"/>
    </row>
    <row r="772" spans="1:18">
      <c r="A772" s="29">
        <v>37500</v>
      </c>
      <c r="B772" s="26">
        <v>108958</v>
      </c>
      <c r="C772" s="16"/>
      <c r="D772" s="16"/>
      <c r="F772" s="5"/>
      <c r="M772"/>
      <c r="N772"/>
      <c r="O772"/>
      <c r="P772"/>
      <c r="R772"/>
    </row>
    <row r="773" spans="1:18">
      <c r="A773" s="29">
        <v>37530</v>
      </c>
      <c r="B773" s="26">
        <v>109070</v>
      </c>
      <c r="C773" s="16"/>
      <c r="D773" s="16"/>
      <c r="F773" s="5"/>
      <c r="M773"/>
      <c r="N773"/>
      <c r="O773"/>
      <c r="P773"/>
      <c r="R773"/>
    </row>
    <row r="774" spans="1:18">
      <c r="A774" s="29">
        <v>37561</v>
      </c>
      <c r="B774" s="26">
        <v>109058</v>
      </c>
      <c r="C774" s="16"/>
      <c r="D774" s="16"/>
      <c r="F774" s="5"/>
      <c r="M774"/>
      <c r="N774"/>
      <c r="O774"/>
      <c r="P774"/>
      <c r="R774"/>
    </row>
    <row r="775" spans="1:18">
      <c r="A775" s="29">
        <v>37591</v>
      </c>
      <c r="B775" s="26">
        <v>108893</v>
      </c>
      <c r="C775" s="16"/>
      <c r="D775" s="16"/>
      <c r="F775" s="5"/>
      <c r="M775"/>
      <c r="N775"/>
      <c r="O775"/>
      <c r="P775"/>
      <c r="R775"/>
    </row>
    <row r="776" spans="1:18">
      <c r="A776" s="29">
        <v>37622</v>
      </c>
      <c r="B776" s="26">
        <v>108949</v>
      </c>
      <c r="C776" s="16"/>
      <c r="D776" s="16"/>
      <c r="F776" s="5"/>
      <c r="M776"/>
      <c r="N776"/>
      <c r="O776"/>
      <c r="P776"/>
      <c r="R776"/>
    </row>
    <row r="777" spans="1:18">
      <c r="A777" s="29">
        <v>37653</v>
      </c>
      <c r="B777" s="26">
        <v>108798</v>
      </c>
      <c r="C777" s="16"/>
      <c r="D777" s="16"/>
      <c r="F777" s="5"/>
      <c r="M777"/>
      <c r="N777"/>
      <c r="O777"/>
      <c r="P777"/>
      <c r="R777"/>
    </row>
    <row r="778" spans="1:18">
      <c r="A778" s="29">
        <v>37681</v>
      </c>
      <c r="B778" s="26">
        <v>108602</v>
      </c>
      <c r="C778" s="16"/>
      <c r="D778" s="16"/>
      <c r="F778" s="5"/>
      <c r="M778"/>
      <c r="N778"/>
      <c r="O778"/>
      <c r="P778"/>
      <c r="R778"/>
    </row>
    <row r="779" spans="1:18">
      <c r="A779" s="29">
        <v>37712</v>
      </c>
      <c r="B779" s="26">
        <v>108572</v>
      </c>
      <c r="C779" s="16"/>
      <c r="D779" s="16"/>
      <c r="F779" s="5"/>
      <c r="M779"/>
      <c r="N779"/>
      <c r="O779"/>
      <c r="P779"/>
      <c r="R779"/>
    </row>
    <row r="780" spans="1:18">
      <c r="A780" s="29">
        <v>37742</v>
      </c>
      <c r="B780" s="26">
        <v>108589</v>
      </c>
      <c r="C780" s="16"/>
      <c r="D780" s="16"/>
      <c r="F780" s="5"/>
      <c r="M780"/>
      <c r="N780"/>
      <c r="O780"/>
      <c r="P780"/>
      <c r="R780"/>
    </row>
    <row r="781" spans="1:18">
      <c r="A781" s="29">
        <v>37773</v>
      </c>
      <c r="B781" s="26">
        <v>108560</v>
      </c>
      <c r="C781" s="16"/>
      <c r="D781" s="16"/>
      <c r="F781" s="5"/>
      <c r="M781"/>
      <c r="N781"/>
      <c r="O781"/>
      <c r="P781"/>
      <c r="R781"/>
    </row>
    <row r="782" spans="1:18">
      <c r="A782" s="29">
        <v>37803</v>
      </c>
      <c r="B782" s="26">
        <v>108556</v>
      </c>
      <c r="C782" s="16"/>
      <c r="D782" s="16"/>
      <c r="F782" s="5"/>
      <c r="M782"/>
      <c r="N782"/>
      <c r="O782"/>
      <c r="P782"/>
      <c r="R782"/>
    </row>
    <row r="783" spans="1:18">
      <c r="A783" s="29">
        <v>37834</v>
      </c>
      <c r="B783" s="26">
        <v>108592</v>
      </c>
      <c r="C783" s="16"/>
      <c r="D783" s="16"/>
      <c r="F783" s="5"/>
      <c r="M783"/>
      <c r="N783"/>
      <c r="O783"/>
      <c r="P783"/>
      <c r="R783"/>
    </row>
    <row r="784" spans="1:18">
      <c r="A784" s="29">
        <v>37865</v>
      </c>
      <c r="B784" s="26">
        <v>108746</v>
      </c>
      <c r="C784" s="16"/>
      <c r="D784" s="16"/>
      <c r="F784" s="5"/>
      <c r="M784"/>
      <c r="N784"/>
      <c r="O784"/>
      <c r="P784"/>
      <c r="R784"/>
    </row>
    <row r="785" spans="1:18">
      <c r="A785" s="29">
        <v>37895</v>
      </c>
      <c r="B785" s="26">
        <v>108888</v>
      </c>
      <c r="C785" s="16"/>
      <c r="D785" s="16"/>
      <c r="F785" s="5"/>
      <c r="M785"/>
      <c r="N785"/>
      <c r="O785"/>
      <c r="P785"/>
      <c r="R785"/>
    </row>
    <row r="786" spans="1:18">
      <c r="A786" s="29">
        <v>37926</v>
      </c>
      <c r="B786" s="26">
        <v>108927</v>
      </c>
      <c r="C786" s="16"/>
      <c r="D786" s="16"/>
      <c r="F786" s="5"/>
      <c r="M786"/>
      <c r="N786"/>
      <c r="O786"/>
      <c r="P786"/>
      <c r="R786"/>
    </row>
    <row r="787" spans="1:18">
      <c r="A787" s="29">
        <v>37956</v>
      </c>
      <c r="B787" s="26">
        <v>109040</v>
      </c>
      <c r="C787" s="16"/>
      <c r="D787" s="16"/>
      <c r="F787" s="5"/>
      <c r="M787"/>
      <c r="N787"/>
      <c r="O787"/>
      <c r="P787"/>
      <c r="R787"/>
    </row>
    <row r="788" spans="1:18">
      <c r="A788" s="29">
        <v>37987</v>
      </c>
      <c r="B788" s="26">
        <v>109209</v>
      </c>
      <c r="C788" s="16"/>
      <c r="D788" s="16"/>
      <c r="F788" s="5"/>
      <c r="M788"/>
      <c r="N788"/>
      <c r="O788"/>
      <c r="P788"/>
      <c r="R788"/>
    </row>
    <row r="789" spans="1:18">
      <c r="A789" s="29">
        <v>38018</v>
      </c>
      <c r="B789" s="26">
        <v>109241</v>
      </c>
      <c r="C789" s="16"/>
      <c r="D789" s="16"/>
      <c r="F789" s="5"/>
      <c r="M789"/>
      <c r="N789"/>
      <c r="O789"/>
      <c r="P789"/>
      <c r="R789"/>
    </row>
    <row r="790" spans="1:18">
      <c r="A790" s="29">
        <v>38047</v>
      </c>
      <c r="B790" s="26">
        <v>109535</v>
      </c>
      <c r="C790" s="16"/>
      <c r="D790" s="16"/>
      <c r="F790" s="5"/>
      <c r="M790"/>
      <c r="N790"/>
      <c r="O790"/>
      <c r="P790"/>
      <c r="R790"/>
    </row>
    <row r="791" spans="1:18">
      <c r="A791" s="29">
        <v>38078</v>
      </c>
      <c r="B791" s="26">
        <v>109758</v>
      </c>
      <c r="C791" s="16"/>
      <c r="D791" s="16"/>
      <c r="F791" s="5"/>
      <c r="M791"/>
      <c r="N791"/>
      <c r="O791"/>
      <c r="P791"/>
      <c r="R791"/>
    </row>
    <row r="792" spans="1:18">
      <c r="A792" s="29">
        <v>38108</v>
      </c>
      <c r="B792" s="26">
        <v>110065</v>
      </c>
      <c r="C792" s="16"/>
      <c r="D792" s="16"/>
      <c r="F792" s="5"/>
      <c r="M792"/>
      <c r="N792"/>
      <c r="O792"/>
      <c r="P792"/>
      <c r="R792"/>
    </row>
    <row r="793" spans="1:18">
      <c r="A793" s="29">
        <v>38139</v>
      </c>
      <c r="B793" s="26">
        <v>110152</v>
      </c>
      <c r="C793" s="16"/>
      <c r="D793" s="16"/>
      <c r="F793" s="5"/>
      <c r="M793"/>
      <c r="N793"/>
      <c r="O793"/>
      <c r="P793"/>
      <c r="R793"/>
    </row>
    <row r="794" spans="1:18">
      <c r="A794" s="29">
        <v>38169</v>
      </c>
      <c r="B794" s="26">
        <v>110179</v>
      </c>
      <c r="C794" s="16"/>
      <c r="D794" s="16"/>
      <c r="F794" s="5"/>
      <c r="M794"/>
      <c r="N794"/>
      <c r="O794"/>
      <c r="P794"/>
      <c r="R794"/>
    </row>
    <row r="795" spans="1:18">
      <c r="A795" s="29">
        <v>38200</v>
      </c>
      <c r="B795" s="26">
        <v>110291</v>
      </c>
      <c r="C795" s="16"/>
      <c r="D795" s="16"/>
      <c r="F795" s="5"/>
      <c r="M795"/>
      <c r="N795"/>
      <c r="O795"/>
      <c r="P795"/>
      <c r="R795"/>
    </row>
    <row r="796" spans="1:18">
      <c r="A796" s="29">
        <v>38231</v>
      </c>
      <c r="B796" s="26">
        <v>110444</v>
      </c>
      <c r="C796" s="16"/>
      <c r="D796" s="16"/>
      <c r="F796" s="5"/>
      <c r="M796"/>
      <c r="N796"/>
      <c r="O796"/>
      <c r="P796"/>
      <c r="R796"/>
    </row>
    <row r="797" spans="1:18">
      <c r="A797" s="29">
        <v>38261</v>
      </c>
      <c r="B797" s="26">
        <v>110769</v>
      </c>
      <c r="C797" s="16"/>
      <c r="D797" s="16"/>
      <c r="F797" s="5"/>
      <c r="M797"/>
      <c r="N797"/>
      <c r="O797"/>
      <c r="P797"/>
      <c r="R797"/>
    </row>
    <row r="798" spans="1:18">
      <c r="A798" s="29">
        <v>38292</v>
      </c>
      <c r="B798" s="26">
        <v>110798</v>
      </c>
      <c r="C798" s="16"/>
      <c r="D798" s="16"/>
      <c r="F798" s="5"/>
      <c r="M798"/>
      <c r="N798"/>
      <c r="O798"/>
      <c r="P798"/>
      <c r="R798"/>
    </row>
    <row r="799" spans="1:18">
      <c r="A799" s="29">
        <v>38322</v>
      </c>
      <c r="B799" s="26">
        <v>110926</v>
      </c>
      <c r="C799" s="16"/>
      <c r="D799" s="16"/>
      <c r="F799" s="5"/>
      <c r="M799"/>
      <c r="N799"/>
      <c r="O799"/>
      <c r="P799"/>
      <c r="R799"/>
    </row>
    <row r="800" spans="1:18">
      <c r="A800" s="29">
        <v>38353</v>
      </c>
      <c r="B800" s="26">
        <v>111018</v>
      </c>
      <c r="C800" s="16"/>
      <c r="D800" s="16"/>
      <c r="F800" s="5"/>
      <c r="M800"/>
      <c r="N800"/>
      <c r="O800"/>
      <c r="P800"/>
      <c r="R800"/>
    </row>
    <row r="801" spans="1:18">
      <c r="A801" s="29">
        <v>38384</v>
      </c>
      <c r="B801" s="26">
        <v>111248</v>
      </c>
      <c r="C801" s="16"/>
      <c r="D801" s="16"/>
      <c r="F801" s="5"/>
      <c r="M801"/>
      <c r="N801"/>
      <c r="O801"/>
      <c r="P801"/>
      <c r="R801"/>
    </row>
    <row r="802" spans="1:18">
      <c r="A802" s="29">
        <v>38412</v>
      </c>
      <c r="B802" s="26">
        <v>111386</v>
      </c>
      <c r="C802" s="16"/>
      <c r="D802" s="16"/>
      <c r="F802" s="5"/>
      <c r="M802"/>
      <c r="N802"/>
      <c r="O802"/>
      <c r="P802"/>
      <c r="R802"/>
    </row>
    <row r="803" spans="1:18">
      <c r="A803" s="29">
        <v>38443</v>
      </c>
      <c r="B803" s="26">
        <v>111735</v>
      </c>
      <c r="C803" s="16"/>
      <c r="D803" s="16"/>
      <c r="F803" s="5"/>
      <c r="M803"/>
      <c r="N803"/>
      <c r="O803"/>
      <c r="P803"/>
      <c r="R803"/>
    </row>
    <row r="804" spans="1:18">
      <c r="A804" s="29">
        <v>38473</v>
      </c>
      <c r="B804" s="26">
        <v>111883</v>
      </c>
      <c r="C804" s="16"/>
      <c r="D804" s="16"/>
      <c r="F804" s="5"/>
      <c r="M804"/>
      <c r="N804"/>
      <c r="O804"/>
      <c r="P804"/>
      <c r="R804"/>
    </row>
    <row r="805" spans="1:18">
      <c r="A805" s="29">
        <v>38504</v>
      </c>
      <c r="B805" s="26">
        <v>112146</v>
      </c>
      <c r="C805" s="16"/>
      <c r="D805" s="16"/>
      <c r="F805" s="5"/>
      <c r="M805"/>
      <c r="N805"/>
      <c r="O805"/>
      <c r="P805"/>
      <c r="R805"/>
    </row>
    <row r="806" spans="1:18">
      <c r="A806" s="29">
        <v>38534</v>
      </c>
      <c r="B806" s="26">
        <v>112425</v>
      </c>
      <c r="C806" s="16"/>
      <c r="D806" s="16"/>
      <c r="F806" s="5"/>
      <c r="M806"/>
      <c r="N806"/>
      <c r="O806"/>
      <c r="P806"/>
      <c r="R806"/>
    </row>
    <row r="807" spans="1:18">
      <c r="A807" s="29">
        <v>38565</v>
      </c>
      <c r="B807" s="26">
        <v>112615</v>
      </c>
      <c r="C807" s="16"/>
      <c r="D807" s="16"/>
      <c r="F807" s="5"/>
      <c r="M807"/>
      <c r="N807"/>
      <c r="O807"/>
      <c r="P807"/>
      <c r="R807"/>
    </row>
    <row r="808" spans="1:18">
      <c r="A808" s="29">
        <v>38596</v>
      </c>
      <c r="B808" s="26">
        <v>112700</v>
      </c>
      <c r="C808" s="16"/>
      <c r="D808" s="16"/>
      <c r="F808" s="5"/>
      <c r="M808"/>
      <c r="N808"/>
      <c r="O808"/>
      <c r="P808"/>
      <c r="R808"/>
    </row>
    <row r="809" spans="1:18">
      <c r="A809" s="29">
        <v>38626</v>
      </c>
      <c r="B809" s="26">
        <v>112800</v>
      </c>
      <c r="C809" s="16"/>
      <c r="D809" s="16"/>
      <c r="F809" s="5"/>
    </row>
    <row r="810" spans="1:18">
      <c r="A810" s="29">
        <v>38657</v>
      </c>
      <c r="B810" s="26">
        <v>113107</v>
      </c>
      <c r="C810" s="16"/>
      <c r="D810" s="16"/>
      <c r="E810" s="17"/>
    </row>
    <row r="811" spans="1:18">
      <c r="A811" s="29">
        <v>38687</v>
      </c>
      <c r="B811" s="26">
        <v>113246</v>
      </c>
      <c r="C811" s="16"/>
      <c r="D811" s="16"/>
      <c r="E811" s="17"/>
    </row>
    <row r="812" spans="1:18">
      <c r="A812" s="29">
        <v>38718</v>
      </c>
      <c r="B812" s="26">
        <v>113555</v>
      </c>
      <c r="C812" s="16"/>
      <c r="D812" s="16"/>
      <c r="E812" s="17"/>
    </row>
    <row r="813" spans="1:18">
      <c r="A813" s="29">
        <v>38749</v>
      </c>
      <c r="B813" s="26">
        <v>113839</v>
      </c>
      <c r="C813" s="16"/>
      <c r="D813" s="16"/>
      <c r="E813" s="17"/>
    </row>
    <row r="814" spans="1:18">
      <c r="A814" s="29">
        <v>38777</v>
      </c>
      <c r="B814" s="26">
        <v>114094</v>
      </c>
      <c r="C814" s="16"/>
      <c r="D814" s="16"/>
      <c r="E814" s="17"/>
    </row>
    <row r="815" spans="1:18">
      <c r="A815" s="29">
        <v>38808</v>
      </c>
      <c r="B815" s="26">
        <v>114260</v>
      </c>
      <c r="C815" s="16"/>
      <c r="D815" s="16"/>
      <c r="E815" s="17"/>
    </row>
    <row r="816" spans="1:18">
      <c r="A816" s="29">
        <v>38838</v>
      </c>
      <c r="B816" s="26">
        <v>114276</v>
      </c>
      <c r="C816" s="16"/>
      <c r="D816" s="16"/>
      <c r="E816" s="17"/>
    </row>
    <row r="817" spans="1:5">
      <c r="A817" s="29">
        <v>38869</v>
      </c>
      <c r="B817" s="26">
        <v>114357</v>
      </c>
      <c r="C817" s="16"/>
      <c r="D817" s="16"/>
      <c r="E817" s="17"/>
    </row>
    <row r="818" spans="1:5">
      <c r="A818" s="29">
        <v>38899</v>
      </c>
      <c r="B818" s="26">
        <v>114513</v>
      </c>
      <c r="C818" s="16"/>
      <c r="D818" s="16"/>
      <c r="E818" s="17"/>
    </row>
    <row r="819" spans="1:5">
      <c r="A819" s="29">
        <v>38930</v>
      </c>
      <c r="B819" s="26">
        <v>114659</v>
      </c>
      <c r="C819" s="16"/>
      <c r="D819" s="16"/>
      <c r="E819" s="17"/>
    </row>
    <row r="820" spans="1:5">
      <c r="A820" s="29">
        <v>38961</v>
      </c>
      <c r="B820" s="26">
        <v>114745</v>
      </c>
      <c r="C820" s="16"/>
      <c r="D820" s="16"/>
      <c r="E820" s="17"/>
    </row>
    <row r="821" spans="1:5">
      <c r="A821" s="29">
        <v>38991</v>
      </c>
      <c r="B821" s="26">
        <v>114761</v>
      </c>
      <c r="C821" s="16"/>
      <c r="D821" s="16"/>
      <c r="E821" s="17"/>
    </row>
    <row r="822" spans="1:5">
      <c r="A822" s="29">
        <v>39022</v>
      </c>
      <c r="B822" s="26">
        <v>114956</v>
      </c>
      <c r="C822" s="16"/>
      <c r="D822" s="16"/>
      <c r="E822" s="17"/>
    </row>
    <row r="823" spans="1:5">
      <c r="A823" s="29">
        <v>39052</v>
      </c>
      <c r="B823" s="26">
        <v>115122</v>
      </c>
      <c r="C823" s="16"/>
      <c r="D823" s="16"/>
      <c r="E823" s="17"/>
    </row>
    <row r="824" spans="1:5">
      <c r="A824" s="29">
        <v>39083</v>
      </c>
      <c r="B824" s="26">
        <v>115353</v>
      </c>
      <c r="C824" s="16"/>
      <c r="D824" s="16"/>
      <c r="E824" s="17"/>
    </row>
    <row r="825" spans="1:5">
      <c r="A825" s="29">
        <v>39114</v>
      </c>
      <c r="B825" s="26">
        <v>115405</v>
      </c>
      <c r="C825" s="16"/>
      <c r="D825" s="16"/>
      <c r="E825" s="17"/>
    </row>
    <row r="826" spans="1:5">
      <c r="A826" s="29">
        <v>39142</v>
      </c>
      <c r="B826" s="26">
        <v>115575</v>
      </c>
      <c r="C826" s="16"/>
      <c r="D826" s="16"/>
      <c r="E826" s="17"/>
    </row>
    <row r="827" spans="1:5">
      <c r="A827" s="29">
        <v>39173</v>
      </c>
      <c r="B827" s="26">
        <v>115627</v>
      </c>
      <c r="C827" s="16"/>
      <c r="D827" s="16"/>
      <c r="E827" s="17"/>
    </row>
    <row r="828" spans="1:5">
      <c r="A828" s="29">
        <v>39203</v>
      </c>
      <c r="B828" s="26">
        <v>115753</v>
      </c>
      <c r="C828" s="16"/>
      <c r="D828" s="16"/>
      <c r="E828" s="17"/>
    </row>
    <row r="829" spans="1:5">
      <c r="A829" s="29">
        <v>39234</v>
      </c>
      <c r="B829" s="26">
        <v>115810</v>
      </c>
      <c r="C829" s="16"/>
      <c r="D829" s="16"/>
      <c r="E829" s="17"/>
    </row>
    <row r="830" spans="1:5">
      <c r="A830" s="29">
        <v>39264</v>
      </c>
      <c r="B830" s="26">
        <v>115813</v>
      </c>
      <c r="C830" s="16"/>
      <c r="D830" s="16"/>
      <c r="E830" s="17"/>
    </row>
    <row r="831" spans="1:5">
      <c r="A831" s="29">
        <v>39295</v>
      </c>
      <c r="B831" s="26">
        <v>115742</v>
      </c>
      <c r="C831" s="16"/>
      <c r="D831" s="16"/>
      <c r="E831" s="17"/>
    </row>
    <row r="832" spans="1:5">
      <c r="A832" s="29">
        <v>39326</v>
      </c>
      <c r="B832" s="26">
        <v>115774</v>
      </c>
      <c r="C832" s="16"/>
      <c r="D832" s="16"/>
      <c r="E832" s="17"/>
    </row>
    <row r="833" spans="1:18">
      <c r="A833" s="29">
        <v>39356</v>
      </c>
      <c r="B833" s="26">
        <v>115838</v>
      </c>
      <c r="C833" s="16"/>
      <c r="D833" s="16"/>
      <c r="E833" s="17"/>
      <c r="M833"/>
      <c r="N833"/>
      <c r="O833"/>
      <c r="P833"/>
      <c r="R833"/>
    </row>
    <row r="834" spans="1:18">
      <c r="A834" s="29">
        <v>39387</v>
      </c>
      <c r="B834" s="26">
        <v>115919</v>
      </c>
      <c r="C834"/>
      <c r="M834"/>
      <c r="N834"/>
      <c r="O834"/>
      <c r="P834"/>
      <c r="R834"/>
    </row>
    <row r="835" spans="1:18">
      <c r="A835" s="29">
        <v>39417</v>
      </c>
      <c r="B835" s="26">
        <v>115974</v>
      </c>
      <c r="C835"/>
      <c r="M835"/>
      <c r="N835"/>
      <c r="O835"/>
      <c r="P835"/>
      <c r="R835"/>
    </row>
    <row r="836" spans="1:18">
      <c r="A836" s="29">
        <v>39448</v>
      </c>
      <c r="B836" s="26">
        <v>115977</v>
      </c>
      <c r="C836"/>
      <c r="M836"/>
      <c r="N836"/>
      <c r="O836"/>
      <c r="P836"/>
      <c r="R836"/>
    </row>
    <row r="837" spans="1:18">
      <c r="A837" s="29">
        <v>39479</v>
      </c>
      <c r="B837" s="26">
        <v>115862</v>
      </c>
      <c r="C837"/>
      <c r="M837"/>
      <c r="N837"/>
      <c r="O837"/>
      <c r="P837"/>
      <c r="R837"/>
    </row>
    <row r="838" spans="1:18">
      <c r="A838" s="29">
        <v>39508</v>
      </c>
      <c r="B838" s="26">
        <v>115756</v>
      </c>
      <c r="C838"/>
      <c r="M838"/>
      <c r="N838"/>
      <c r="O838"/>
      <c r="P838"/>
      <c r="R838"/>
    </row>
    <row r="839" spans="1:18">
      <c r="A839" s="29">
        <v>39539</v>
      </c>
      <c r="B839" s="26">
        <v>115535</v>
      </c>
      <c r="C839"/>
      <c r="M839"/>
      <c r="N839"/>
      <c r="O839"/>
      <c r="P839"/>
      <c r="R839"/>
    </row>
    <row r="840" spans="1:18">
      <c r="A840" s="29">
        <v>39569</v>
      </c>
      <c r="B840" s="26">
        <v>115320</v>
      </c>
      <c r="C840"/>
      <c r="M840"/>
      <c r="N840"/>
      <c r="O840"/>
      <c r="P840"/>
      <c r="R840"/>
    </row>
    <row r="841" spans="1:18">
      <c r="A841" s="29">
        <v>39600</v>
      </c>
      <c r="B841" s="26">
        <v>115114</v>
      </c>
      <c r="C841"/>
      <c r="M841"/>
      <c r="N841"/>
      <c r="O841"/>
      <c r="P841"/>
      <c r="R841"/>
    </row>
    <row r="842" spans="1:18">
      <c r="A842" s="29">
        <v>39630</v>
      </c>
      <c r="B842" s="26">
        <v>114853</v>
      </c>
      <c r="C842"/>
      <c r="M842"/>
      <c r="N842"/>
      <c r="O842"/>
      <c r="P842"/>
      <c r="R842"/>
    </row>
    <row r="843" spans="1:18">
      <c r="A843" s="29">
        <v>39661</v>
      </c>
      <c r="B843" s="26">
        <v>114595</v>
      </c>
      <c r="C843"/>
      <c r="M843"/>
      <c r="N843"/>
      <c r="O843"/>
      <c r="P843"/>
      <c r="R843"/>
    </row>
    <row r="844" spans="1:18">
      <c r="A844" s="29">
        <v>39692</v>
      </c>
      <c r="B844" s="26">
        <v>114173</v>
      </c>
      <c r="C844"/>
      <c r="M844"/>
      <c r="N844"/>
      <c r="O844"/>
      <c r="P844"/>
      <c r="R844"/>
    </row>
    <row r="845" spans="1:18">
      <c r="A845" s="29">
        <v>39722</v>
      </c>
      <c r="B845" s="26">
        <v>113687</v>
      </c>
      <c r="C845"/>
      <c r="M845"/>
      <c r="N845"/>
      <c r="O845"/>
      <c r="P845"/>
      <c r="R845"/>
    </row>
    <row r="846" spans="1:18">
      <c r="A846" s="29">
        <v>39753</v>
      </c>
      <c r="B846" s="26">
        <v>112911</v>
      </c>
      <c r="C846"/>
      <c r="M846"/>
      <c r="N846"/>
      <c r="O846"/>
      <c r="P846"/>
      <c r="R846"/>
    </row>
    <row r="847" spans="1:18">
      <c r="A847" s="29">
        <v>39783</v>
      </c>
      <c r="B847" s="26">
        <v>112218</v>
      </c>
      <c r="C847"/>
      <c r="M847"/>
      <c r="N847"/>
      <c r="O847"/>
      <c r="P847"/>
      <c r="R847"/>
    </row>
    <row r="848" spans="1:18">
      <c r="A848" s="29">
        <v>39814</v>
      </c>
      <c r="B848" s="26">
        <v>111397</v>
      </c>
      <c r="C848"/>
      <c r="M848"/>
      <c r="N848"/>
      <c r="O848"/>
      <c r="P848"/>
      <c r="R848"/>
    </row>
    <row r="849" spans="1:18">
      <c r="A849" s="29">
        <v>39845</v>
      </c>
      <c r="B849" s="26">
        <v>110699</v>
      </c>
      <c r="C849"/>
      <c r="M849"/>
      <c r="N849"/>
      <c r="O849"/>
      <c r="P849"/>
      <c r="R849"/>
    </row>
    <row r="850" spans="1:18">
      <c r="A850" s="29">
        <v>39873</v>
      </c>
      <c r="B850" s="26">
        <v>109889</v>
      </c>
      <c r="C850" s="19"/>
      <c r="M850"/>
      <c r="N850"/>
      <c r="O850"/>
      <c r="P850"/>
      <c r="R850"/>
    </row>
    <row r="851" spans="1:18">
      <c r="A851" s="29">
        <v>39904</v>
      </c>
      <c r="B851" s="26">
        <v>109088</v>
      </c>
      <c r="C851" s="19"/>
      <c r="M851"/>
      <c r="N851"/>
      <c r="O851"/>
      <c r="P851"/>
      <c r="R851"/>
    </row>
    <row r="852" spans="1:18">
      <c r="A852" s="29">
        <v>39934</v>
      </c>
      <c r="B852" s="26">
        <v>108794</v>
      </c>
      <c r="C852" s="19"/>
      <c r="M852"/>
      <c r="N852"/>
      <c r="O852"/>
      <c r="P852"/>
      <c r="R852"/>
    </row>
    <row r="853" spans="1:18">
      <c r="A853" s="29">
        <v>39965</v>
      </c>
      <c r="B853" s="26">
        <v>108368</v>
      </c>
      <c r="C853" s="19"/>
      <c r="M853"/>
      <c r="N853"/>
      <c r="O853"/>
      <c r="P853"/>
      <c r="R853"/>
    </row>
    <row r="854" spans="1:18">
      <c r="A854" s="29">
        <v>39995</v>
      </c>
      <c r="B854" s="26">
        <v>108096</v>
      </c>
      <c r="C854" s="19"/>
      <c r="M854"/>
      <c r="N854"/>
      <c r="O854"/>
      <c r="P854"/>
      <c r="R854"/>
    </row>
    <row r="855" spans="1:18">
      <c r="A855" s="29">
        <v>40026</v>
      </c>
      <c r="B855" s="26">
        <v>107864</v>
      </c>
      <c r="C855" s="19"/>
      <c r="M855"/>
      <c r="N855"/>
      <c r="O855"/>
      <c r="P855"/>
      <c r="R855"/>
    </row>
    <row r="856" spans="1:18">
      <c r="A856" s="29">
        <v>40057</v>
      </c>
      <c r="B856" s="26">
        <v>107723</v>
      </c>
      <c r="C856" s="19"/>
      <c r="M856"/>
      <c r="N856"/>
      <c r="O856"/>
      <c r="P856"/>
      <c r="R856"/>
    </row>
    <row r="857" spans="1:18">
      <c r="A857" s="29">
        <v>40087</v>
      </c>
      <c r="B857" s="26">
        <v>107452</v>
      </c>
      <c r="C857" s="19"/>
      <c r="M857"/>
      <c r="N857"/>
      <c r="O857"/>
      <c r="P857"/>
      <c r="R857"/>
    </row>
    <row r="858" spans="1:18">
      <c r="A858" s="29">
        <v>40118</v>
      </c>
      <c r="B858" s="26">
        <v>107437</v>
      </c>
      <c r="C858" s="19"/>
      <c r="M858"/>
      <c r="N858"/>
      <c r="O858"/>
      <c r="P858"/>
      <c r="R858"/>
    </row>
    <row r="859" spans="1:18">
      <c r="A859" s="29">
        <v>40148</v>
      </c>
      <c r="B859" s="26">
        <v>107205</v>
      </c>
      <c r="C859" s="19"/>
      <c r="M859"/>
      <c r="N859"/>
      <c r="O859"/>
      <c r="P859"/>
      <c r="R859"/>
    </row>
    <row r="860" spans="1:18">
      <c r="A860" s="29">
        <v>40179</v>
      </c>
      <c r="B860" s="26">
        <v>107225</v>
      </c>
      <c r="C860" s="19"/>
      <c r="M860"/>
      <c r="N860"/>
      <c r="O860"/>
      <c r="P860"/>
      <c r="R860"/>
    </row>
    <row r="861" spans="1:18">
      <c r="A861" s="29">
        <v>40210</v>
      </c>
      <c r="B861" s="26">
        <v>107187</v>
      </c>
      <c r="C861" s="19"/>
      <c r="M861"/>
      <c r="N861"/>
      <c r="O861"/>
      <c r="P861"/>
      <c r="R861"/>
    </row>
    <row r="862" spans="1:18">
      <c r="A862" s="29">
        <v>40238</v>
      </c>
      <c r="B862" s="26">
        <v>107300</v>
      </c>
      <c r="C862" s="19"/>
      <c r="D862" s="20"/>
      <c r="M862"/>
      <c r="N862"/>
      <c r="O862"/>
      <c r="P862"/>
      <c r="R862"/>
    </row>
    <row r="863" spans="1:18">
      <c r="A863" s="29">
        <v>40269</v>
      </c>
      <c r="B863" s="26">
        <v>107492</v>
      </c>
      <c r="C863" s="19"/>
      <c r="M863"/>
      <c r="N863"/>
      <c r="O863"/>
      <c r="P863"/>
      <c r="R863"/>
    </row>
    <row r="864" spans="1:18">
      <c r="A864" s="29">
        <v>40299</v>
      </c>
      <c r="B864" s="26">
        <v>107586</v>
      </c>
      <c r="C864" s="19"/>
      <c r="M864"/>
      <c r="N864"/>
      <c r="O864"/>
      <c r="P864"/>
      <c r="R864"/>
    </row>
    <row r="865" spans="1:18">
      <c r="A865" s="29">
        <v>40330</v>
      </c>
      <c r="B865" s="26">
        <v>107696</v>
      </c>
      <c r="C865" s="19"/>
      <c r="M865"/>
      <c r="N865"/>
      <c r="O865"/>
      <c r="P865"/>
      <c r="R865"/>
    </row>
    <row r="866" spans="1:18">
      <c r="A866" s="29">
        <v>40360</v>
      </c>
      <c r="B866" s="26">
        <v>107816</v>
      </c>
      <c r="C866" s="19"/>
      <c r="M866"/>
      <c r="N866"/>
      <c r="O866"/>
      <c r="P866"/>
      <c r="R866"/>
    </row>
    <row r="867" spans="1:18">
      <c r="A867" s="29">
        <v>40391</v>
      </c>
      <c r="B867" s="26">
        <v>107933</v>
      </c>
      <c r="C867" s="19"/>
      <c r="M867"/>
      <c r="N867"/>
      <c r="O867"/>
      <c r="P867"/>
      <c r="R867"/>
    </row>
    <row r="868" spans="1:18">
      <c r="A868" s="29">
        <v>40422</v>
      </c>
      <c r="B868" s="26">
        <v>108040</v>
      </c>
      <c r="C868" s="19"/>
      <c r="M868"/>
      <c r="N868"/>
      <c r="O868"/>
      <c r="P868"/>
      <c r="R868"/>
    </row>
    <row r="869" spans="1:18">
      <c r="A869" s="29">
        <v>40452</v>
      </c>
      <c r="B869" s="26">
        <v>108239</v>
      </c>
      <c r="C869" s="19"/>
      <c r="M869"/>
      <c r="N869"/>
      <c r="O869"/>
      <c r="P869"/>
      <c r="R869"/>
    </row>
    <row r="870" spans="1:18">
      <c r="A870" s="29">
        <v>40483</v>
      </c>
      <c r="B870" s="26">
        <v>108388</v>
      </c>
      <c r="C870" s="19"/>
      <c r="M870"/>
      <c r="N870"/>
      <c r="O870"/>
      <c r="P870"/>
      <c r="R870"/>
    </row>
    <row r="871" spans="1:18">
      <c r="A871" s="29">
        <v>40513</v>
      </c>
      <c r="B871" s="26">
        <v>108482</v>
      </c>
      <c r="C871" s="19"/>
      <c r="M871"/>
      <c r="N871"/>
      <c r="O871"/>
      <c r="P871"/>
      <c r="R871"/>
    </row>
    <row r="872" spans="1:18">
      <c r="A872" s="29">
        <v>40544</v>
      </c>
      <c r="B872" s="26">
        <v>108554</v>
      </c>
      <c r="C872" s="19"/>
      <c r="M872"/>
      <c r="N872"/>
      <c r="O872"/>
      <c r="P872"/>
      <c r="R872"/>
    </row>
    <row r="873" spans="1:18">
      <c r="A873" s="29">
        <v>40575</v>
      </c>
      <c r="B873" s="26">
        <v>108777</v>
      </c>
      <c r="C873" s="19"/>
      <c r="D873" s="23"/>
      <c r="M873"/>
      <c r="N873"/>
      <c r="O873"/>
      <c r="P873"/>
      <c r="R873"/>
    </row>
    <row r="874" spans="1:18">
      <c r="A874" s="29">
        <v>40603</v>
      </c>
      <c r="B874" s="26">
        <v>109008</v>
      </c>
      <c r="C874" s="19"/>
      <c r="D874" s="23"/>
      <c r="M874"/>
      <c r="N874"/>
      <c r="O874"/>
      <c r="P874"/>
      <c r="R874"/>
    </row>
    <row r="875" spans="1:18">
      <c r="A875" s="29">
        <v>40634</v>
      </c>
      <c r="B875" s="26">
        <v>109328</v>
      </c>
      <c r="C875" s="19"/>
      <c r="D875" s="23"/>
      <c r="M875"/>
      <c r="N875"/>
      <c r="O875"/>
      <c r="P875"/>
      <c r="R875"/>
    </row>
    <row r="876" spans="1:18">
      <c r="A876" s="29">
        <v>40664</v>
      </c>
      <c r="B876" s="26">
        <v>109494</v>
      </c>
      <c r="C876" s="19"/>
      <c r="D876" s="23"/>
      <c r="M876"/>
      <c r="N876"/>
      <c r="O876"/>
      <c r="P876"/>
      <c r="R876"/>
    </row>
    <row r="877" spans="1:18">
      <c r="A877" s="29">
        <v>40695</v>
      </c>
      <c r="B877" s="26">
        <v>109680</v>
      </c>
      <c r="C877" s="19"/>
      <c r="D877" s="23"/>
      <c r="M877"/>
      <c r="N877"/>
      <c r="O877"/>
      <c r="P877"/>
      <c r="R877"/>
    </row>
    <row r="878" spans="1:18">
      <c r="A878" s="29">
        <v>40725</v>
      </c>
      <c r="B878" s="26">
        <v>109899</v>
      </c>
      <c r="C878" s="19"/>
      <c r="D878" s="23"/>
      <c r="M878"/>
      <c r="N878"/>
      <c r="O878"/>
      <c r="P878"/>
      <c r="R878"/>
    </row>
    <row r="879" spans="1:18">
      <c r="A879" s="29">
        <v>40756</v>
      </c>
      <c r="B879" s="26">
        <v>110024</v>
      </c>
      <c r="C879" s="19"/>
      <c r="D879" s="23"/>
      <c r="M879"/>
      <c r="N879"/>
      <c r="O879"/>
      <c r="P879"/>
      <c r="R879"/>
    </row>
    <row r="880" spans="1:18">
      <c r="A880" s="29">
        <v>40787</v>
      </c>
      <c r="B880" s="26">
        <v>110292</v>
      </c>
      <c r="C880" s="19"/>
      <c r="D880" s="23"/>
      <c r="M880"/>
      <c r="N880"/>
      <c r="O880"/>
      <c r="P880"/>
      <c r="R880"/>
    </row>
    <row r="881" spans="1:18">
      <c r="A881" s="29">
        <v>40817</v>
      </c>
      <c r="B881" s="26">
        <v>110469</v>
      </c>
      <c r="C881" s="19"/>
      <c r="D881" s="23"/>
      <c r="M881"/>
      <c r="N881"/>
      <c r="O881"/>
      <c r="P881"/>
      <c r="R881"/>
    </row>
    <row r="882" spans="1:18">
      <c r="A882" s="29">
        <v>40848</v>
      </c>
      <c r="B882" s="26">
        <v>110660</v>
      </c>
      <c r="C882" s="19"/>
      <c r="D882" s="23"/>
      <c r="M882"/>
      <c r="N882"/>
      <c r="O882"/>
      <c r="P882"/>
      <c r="R882"/>
    </row>
    <row r="883" spans="1:18">
      <c r="A883" s="29">
        <v>40878</v>
      </c>
      <c r="B883" s="26">
        <v>110882</v>
      </c>
      <c r="C883" s="19"/>
      <c r="D883" s="23"/>
      <c r="M883"/>
      <c r="N883"/>
      <c r="O883"/>
      <c r="P883"/>
      <c r="R883"/>
    </row>
    <row r="884" spans="1:18">
      <c r="A884" s="29">
        <v>40909</v>
      </c>
      <c r="B884" s="26">
        <v>111246</v>
      </c>
      <c r="C884" s="19"/>
      <c r="D884" s="23"/>
      <c r="M884"/>
      <c r="N884"/>
      <c r="O884"/>
      <c r="P884"/>
      <c r="R884"/>
    </row>
    <row r="885" spans="1:18">
      <c r="A885" s="29">
        <v>40940</v>
      </c>
      <c r="B885" s="26">
        <v>111474</v>
      </c>
      <c r="C885" s="19"/>
      <c r="D885" s="23"/>
      <c r="M885"/>
      <c r="N885"/>
      <c r="O885"/>
      <c r="P885"/>
      <c r="R885"/>
    </row>
    <row r="886" spans="1:18">
      <c r="A886" s="29">
        <v>40969</v>
      </c>
      <c r="B886" s="26">
        <v>111720</v>
      </c>
      <c r="C886" s="19"/>
      <c r="D886" s="23"/>
      <c r="M886"/>
      <c r="N886"/>
      <c r="O886"/>
      <c r="P886"/>
      <c r="R886"/>
    </row>
    <row r="887" spans="1:18">
      <c r="A887" s="29">
        <v>41000</v>
      </c>
      <c r="B887" s="26">
        <v>111822</v>
      </c>
      <c r="C887" s="19"/>
      <c r="D887" s="23"/>
      <c r="M887"/>
      <c r="N887"/>
      <c r="O887"/>
      <c r="P887"/>
      <c r="R887"/>
    </row>
    <row r="888" spans="1:18">
      <c r="A888" s="29">
        <v>41030</v>
      </c>
      <c r="B888" s="26">
        <v>111953</v>
      </c>
      <c r="C888" s="19"/>
      <c r="D888" s="23"/>
      <c r="M888"/>
      <c r="N888"/>
      <c r="O888"/>
      <c r="P888"/>
      <c r="R888"/>
    </row>
    <row r="889" spans="1:18">
      <c r="A889" s="29">
        <v>41061</v>
      </c>
      <c r="B889" s="26">
        <v>112028</v>
      </c>
      <c r="C889" s="19"/>
      <c r="D889" s="23"/>
      <c r="M889"/>
      <c r="N889"/>
      <c r="O889"/>
      <c r="P889"/>
      <c r="R889"/>
    </row>
    <row r="890" spans="1:18">
      <c r="A890" s="29">
        <v>41091</v>
      </c>
      <c r="B890" s="26">
        <v>112200</v>
      </c>
      <c r="C890" s="19"/>
      <c r="D890" s="23"/>
      <c r="M890"/>
      <c r="N890"/>
      <c r="O890"/>
      <c r="P890"/>
      <c r="R890"/>
    </row>
    <row r="891" spans="1:18">
      <c r="A891" s="29">
        <v>41122</v>
      </c>
      <c r="B891" s="26">
        <v>112336</v>
      </c>
      <c r="C891" s="19"/>
      <c r="M891"/>
      <c r="N891"/>
      <c r="O891"/>
      <c r="P891"/>
      <c r="R891"/>
    </row>
    <row r="892" spans="1:18">
      <c r="A892" s="29">
        <v>41153</v>
      </c>
      <c r="B892" s="26">
        <v>112495</v>
      </c>
      <c r="C892" s="19"/>
      <c r="M892"/>
      <c r="N892"/>
      <c r="O892"/>
      <c r="P892"/>
      <c r="R892"/>
    </row>
    <row r="893" spans="1:18">
      <c r="A893" s="29">
        <v>41183</v>
      </c>
      <c r="B893" s="26">
        <v>112750</v>
      </c>
      <c r="C893" s="19"/>
      <c r="M893"/>
      <c r="N893"/>
      <c r="O893"/>
      <c r="P893"/>
      <c r="R893"/>
    </row>
    <row r="894" spans="1:18">
      <c r="A894" s="29">
        <v>41214</v>
      </c>
      <c r="B894" s="26">
        <v>112961</v>
      </c>
      <c r="C894" s="19"/>
      <c r="M894"/>
      <c r="N894"/>
      <c r="O894"/>
      <c r="P894"/>
      <c r="R894"/>
    </row>
    <row r="895" spans="1:18">
      <c r="A895" s="29">
        <v>41244</v>
      </c>
      <c r="B895" s="26">
        <v>113176</v>
      </c>
      <c r="C895" s="19"/>
      <c r="M895"/>
      <c r="N895"/>
      <c r="O895"/>
      <c r="P895"/>
      <c r="R895"/>
    </row>
    <row r="896" spans="1:18">
      <c r="A896" s="29">
        <v>41275</v>
      </c>
      <c r="B896" s="26">
        <v>113395</v>
      </c>
      <c r="C896" s="19"/>
    </row>
    <row r="897" spans="1:3">
      <c r="A897" s="29">
        <v>41306</v>
      </c>
      <c r="B897" s="26">
        <v>113658</v>
      </c>
      <c r="C897" s="19"/>
    </row>
    <row r="898" spans="1:3">
      <c r="A898" s="29">
        <v>41334</v>
      </c>
      <c r="B898" s="26">
        <v>113822</v>
      </c>
      <c r="C898" s="19"/>
    </row>
    <row r="899" spans="1:3">
      <c r="A899" s="29">
        <v>41365</v>
      </c>
      <c r="B899" s="26">
        <v>114010</v>
      </c>
      <c r="C899" s="19"/>
    </row>
    <row r="900" spans="1:3">
      <c r="A900" s="29">
        <v>41395</v>
      </c>
      <c r="B900" s="26">
        <v>114232</v>
      </c>
      <c r="C900" s="19"/>
    </row>
    <row r="901" spans="1:3">
      <c r="A901" s="29">
        <v>41426</v>
      </c>
      <c r="B901" s="26">
        <v>114433</v>
      </c>
      <c r="C901" s="19"/>
    </row>
    <row r="902" spans="1:3">
      <c r="A902" s="29">
        <v>41456</v>
      </c>
      <c r="B902" s="26">
        <v>114603</v>
      </c>
      <c r="C902" s="19"/>
    </row>
    <row r="903" spans="1:3">
      <c r="A903" s="29">
        <v>41487</v>
      </c>
      <c r="B903" s="26">
        <v>114783</v>
      </c>
      <c r="C903" s="19"/>
    </row>
    <row r="904" spans="1:3">
      <c r="A904" s="29">
        <v>41518</v>
      </c>
      <c r="B904" s="26">
        <v>114936</v>
      </c>
      <c r="C904" s="19"/>
    </row>
    <row r="905" spans="1:3">
      <c r="A905" s="29">
        <v>41548</v>
      </c>
      <c r="B905" s="26">
        <v>115183</v>
      </c>
      <c r="C905" s="19"/>
    </row>
    <row r="906" spans="1:3">
      <c r="A906" s="29">
        <v>41579</v>
      </c>
      <c r="B906" s="26">
        <v>115455</v>
      </c>
      <c r="C906" s="19"/>
    </row>
    <row r="907" spans="1:3">
      <c r="A907" s="29">
        <v>41609</v>
      </c>
      <c r="B907" s="26">
        <v>115541</v>
      </c>
      <c r="C907" s="19"/>
    </row>
    <row r="908" spans="1:3">
      <c r="A908" s="29">
        <v>41640</v>
      </c>
      <c r="B908" s="26">
        <v>115707</v>
      </c>
      <c r="C908" s="19"/>
    </row>
    <row r="909" spans="1:3">
      <c r="A909" s="29">
        <v>41671</v>
      </c>
      <c r="B909" s="26">
        <v>115908</v>
      </c>
      <c r="C909" s="19"/>
    </row>
    <row r="910" spans="1:3">
      <c r="A910" s="29">
        <v>41699</v>
      </c>
      <c r="B910" s="26">
        <v>116108</v>
      </c>
      <c r="C910" s="19"/>
    </row>
    <row r="911" spans="1:3">
      <c r="A911" s="29">
        <v>41730</v>
      </c>
      <c r="B911" s="26">
        <v>116386</v>
      </c>
      <c r="C911" s="19"/>
    </row>
    <row r="912" spans="1:3">
      <c r="A912" s="29">
        <v>41760</v>
      </c>
      <c r="B912" s="26">
        <v>116614</v>
      </c>
      <c r="C912" s="19"/>
    </row>
    <row r="913" spans="1:3">
      <c r="A913" s="29">
        <v>41791</v>
      </c>
      <c r="B913" s="26">
        <v>116874</v>
      </c>
      <c r="C913" s="23"/>
    </row>
    <row r="914" spans="1:3">
      <c r="A914" s="29">
        <v>41821</v>
      </c>
      <c r="B914" s="26">
        <v>117113</v>
      </c>
      <c r="C914" s="23"/>
    </row>
    <row r="915" spans="1:3">
      <c r="A915" s="29">
        <v>41852</v>
      </c>
      <c r="B915" s="26">
        <v>117288</v>
      </c>
      <c r="C915" s="23"/>
    </row>
    <row r="916" spans="1:3">
      <c r="A916" s="29">
        <v>41883</v>
      </c>
      <c r="B916" s="26">
        <v>117524</v>
      </c>
      <c r="C916" s="23"/>
    </row>
    <row r="917" spans="1:3">
      <c r="A917" s="29"/>
      <c r="B917" s="26"/>
      <c r="C917" s="19"/>
    </row>
    <row r="918" spans="1:3">
      <c r="A918" s="29"/>
      <c r="B918" s="26"/>
    </row>
  </sheetData>
  <hyperlinks>
    <hyperlink ref="A5" r:id="rId1"/>
  </hyperlinks>
  <pageMargins left="0.7" right="0.7" top="0.75" bottom="0.75" header="0.3" footer="0.3"/>
  <pageSetup orientation="portrait" r:id="rId2"/>
  <drawing r:id="rId3"/>
  <webPublishItems count="1">
    <webPublishItem id="6914" divId="jobs-1-Rep-Dem-history_6914" sourceType="sheet" destinationFile="C:\Users\steven\Google Drive\e.Websites\6 zFacts\2. Top Issues\Jobs\jobs-1-Rep-Dem-history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B2:C28"/>
  <sheetViews>
    <sheetView workbookViewId="0">
      <selection activeCell="E32" sqref="E32"/>
    </sheetView>
  </sheetViews>
  <sheetFormatPr defaultRowHeight="12.75"/>
  <sheetData>
    <row r="2" spans="2:3">
      <c r="B2" s="6" t="s">
        <v>5</v>
      </c>
      <c r="C2" s="4"/>
    </row>
    <row r="3" spans="2:3">
      <c r="B3" s="1">
        <f ca="1">'PrivFYjobs by Prcnt'!D9+29</f>
        <v>14275</v>
      </c>
      <c r="C3" s="4">
        <f ca="1">(('PrivFYjobs by Prcnt'!F12)/('PrivFYjobs by Prcnt'!G12))/1000</f>
        <v>1.2312413793103449</v>
      </c>
    </row>
    <row r="4" spans="2:3">
      <c r="B4" s="1">
        <f ca="1">'PrivFYjobs by Prcnt'!D13+29</f>
        <v>19540</v>
      </c>
      <c r="C4" s="4">
        <f ca="1">C3</f>
        <v>1.2312413793103449</v>
      </c>
    </row>
    <row r="5" spans="2:3">
      <c r="B5" s="8" t="s">
        <v>8</v>
      </c>
      <c r="C5" s="4"/>
    </row>
    <row r="6" spans="2:3">
      <c r="B6" s="1">
        <f ca="1">B4</f>
        <v>19540</v>
      </c>
      <c r="C6" s="4">
        <f ca="1">(('PrivFYjobs by Prcnt'!F13+'PrivFYjobs by Prcnt'!F14)/('PrivFYjobs by Prcnt'!G13+'PrivFYjobs by Prcnt'!G14))/1000</f>
        <v>0.18762499999999999</v>
      </c>
    </row>
    <row r="7" spans="2:3">
      <c r="B7" s="1">
        <f ca="1">'PrivFYjobs by Prcnt'!D15+29</f>
        <v>22462</v>
      </c>
      <c r="C7" s="4">
        <f ca="1">C6</f>
        <v>0.18762499999999999</v>
      </c>
    </row>
    <row r="8" spans="2:3">
      <c r="B8" s="1" t="s">
        <v>28</v>
      </c>
      <c r="C8" s="4"/>
    </row>
    <row r="9" spans="2:3">
      <c r="B9" s="12">
        <f ca="1">B7</f>
        <v>22462</v>
      </c>
      <c r="C9" s="4">
        <f ca="1">(('PrivFYjobs by Prcnt'!F15+'PrivFYjobs by Prcnt'!F16)/('PrivFYjobs by Prcnt'!G15+'PrivFYjobs by Prcnt'!G16))/1000</f>
        <v>1.6234999999999999</v>
      </c>
    </row>
    <row r="10" spans="2:3">
      <c r="B10" s="12">
        <f ca="1">'PrivFYjobs by Prcnt'!D17+29</f>
        <v>25384</v>
      </c>
      <c r="C10" s="4">
        <f ca="1">C9</f>
        <v>1.6234999999999999</v>
      </c>
    </row>
    <row r="11" spans="2:3">
      <c r="B11" s="8" t="s">
        <v>16</v>
      </c>
      <c r="C11" s="4"/>
    </row>
    <row r="12" spans="2:3">
      <c r="B12" s="12">
        <f ca="1">B10</f>
        <v>25384</v>
      </c>
      <c r="C12" s="4">
        <f ca="1">(('PrivFYjobs by Prcnt'!F17+'PrivFYjobs by Prcnt'!F18)/('PrivFYjobs by Prcnt'!G17+'PrivFYjobs by Prcnt'!G18))/1000</f>
        <v>1.1939094226940943</v>
      </c>
    </row>
    <row r="13" spans="2:3">
      <c r="B13" s="12">
        <f ca="1">'PrivFYjobs by Prcnt'!D19+29</f>
        <v>28398</v>
      </c>
      <c r="C13" s="4">
        <f ca="1">C12</f>
        <v>1.1939094226940943</v>
      </c>
    </row>
    <row r="14" spans="2:3">
      <c r="B14" s="8" t="s">
        <v>18</v>
      </c>
      <c r="C14" s="4"/>
    </row>
    <row r="15" spans="2:3">
      <c r="B15" s="1">
        <f ca="1">B13</f>
        <v>28398</v>
      </c>
      <c r="C15" s="4">
        <f ca="1">(('PrivFYjobs by Prcnt'!F19)/('PrivFYjobs by Prcnt'!G19))/1000</f>
        <v>1.82975</v>
      </c>
    </row>
    <row r="16" spans="2:3">
      <c r="B16" s="1">
        <f ca="1">'PrivFYjobs by Prcnt'!D20+29</f>
        <v>29859</v>
      </c>
      <c r="C16" s="4">
        <f ca="1">C15</f>
        <v>1.82975</v>
      </c>
    </row>
    <row r="17" spans="2:3">
      <c r="B17" s="8" t="s">
        <v>22</v>
      </c>
      <c r="C17" s="4"/>
    </row>
    <row r="18" spans="2:3">
      <c r="B18" s="1">
        <f ca="1">B16</f>
        <v>29859</v>
      </c>
      <c r="C18" s="4">
        <f ca="1">(('PrivFYjobs by Prcnt'!F20+'PrivFYjobs by Prcnt'!F21+'PrivFYjobs by Prcnt'!F22)/('PrivFYjobs by Prcnt'!G20+'PrivFYjobs by Prcnt'!G21+'PrivFYjobs by Prcnt'!G22))/1000</f>
        <v>1.4135</v>
      </c>
    </row>
    <row r="19" spans="2:3">
      <c r="B19" s="1">
        <f ca="1">'PrivFYjobs by Prcnt'!D23+29</f>
        <v>34242</v>
      </c>
      <c r="C19" s="4">
        <f ca="1">C18</f>
        <v>1.4135</v>
      </c>
    </row>
    <row r="20" spans="2:3">
      <c r="B20" s="8" t="s">
        <v>24</v>
      </c>
      <c r="C20" s="4"/>
    </row>
    <row r="21" spans="2:3">
      <c r="B21" s="1">
        <f ca="1">B19</f>
        <v>34242</v>
      </c>
      <c r="C21" s="4">
        <f ca="1">(('PrivFYjobs by Prcnt'!F23+'PrivFYjobs by Prcnt'!F24)/('PrivFYjobs by Prcnt'!G23+'PrivFYjobs by Prcnt'!G24))/1000</f>
        <v>2.2657500000000002</v>
      </c>
    </row>
    <row r="22" spans="2:3">
      <c r="B22" s="1">
        <f ca="1">'PrivFYjobs by Prcnt'!D25+29</f>
        <v>37164</v>
      </c>
      <c r="C22" s="4">
        <f ca="1">C21</f>
        <v>2.2657500000000002</v>
      </c>
    </row>
    <row r="23" spans="2:3">
      <c r="B23" s="8" t="s">
        <v>25</v>
      </c>
      <c r="C23" s="4"/>
    </row>
    <row r="24" spans="2:3">
      <c r="B24" s="1">
        <f ca="1">B22</f>
        <v>37164</v>
      </c>
      <c r="C24" s="4">
        <f ca="1">(('PrivFYjobs by Prcnt'!F25+'PrivFYjobs by Prcnt'!F26)/('PrivFYjobs by Prcnt'!G25+'PrivFYjobs by Prcnt'!G26))/1000</f>
        <v>-0.35162500000000002</v>
      </c>
    </row>
    <row r="25" spans="2:3">
      <c r="B25" s="1">
        <f ca="1">'PrivFYjobs by Prcnt'!D27+29</f>
        <v>40086</v>
      </c>
      <c r="C25" s="4">
        <f ca="1">C24</f>
        <v>-0.35162500000000002</v>
      </c>
    </row>
    <row r="26" spans="2:3">
      <c r="B26" s="8" t="s">
        <v>26</v>
      </c>
      <c r="C26" s="4"/>
    </row>
    <row r="27" spans="2:3">
      <c r="B27" s="1">
        <f ca="1">B25</f>
        <v>40086</v>
      </c>
      <c r="C27" s="4">
        <f ca="1">(('PrivFYjobs by Prcnt'!F27+'PrivFYjobs by Prcnt'!F28)/('PrivFYjobs by Prcnt'!G27+'PrivFYjobs by Prcnt'!G28))/1000</f>
        <v>1.9604683734939758</v>
      </c>
    </row>
    <row r="28" spans="2:3">
      <c r="B28" s="1">
        <f ca="1">'PrivFYjobs by Prcnt'!D29+29</f>
        <v>41912</v>
      </c>
      <c r="C28" s="4">
        <f ca="1">C27</f>
        <v>1.9604683734939758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PrivFYjobs by Prcnt</vt:lpstr>
      <vt:lpstr>Job by Number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steven</cp:lastModifiedBy>
  <dcterms:created xsi:type="dcterms:W3CDTF">2012-10-07T20:56:03Z</dcterms:created>
  <dcterms:modified xsi:type="dcterms:W3CDTF">2014-10-29T18:47:49Z</dcterms:modified>
</cp:coreProperties>
</file>